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2935" windowHeight="14055" activeTab="1"/>
  </bookViews>
  <sheets>
    <sheet name="ENTRATA" sheetId="1" r:id="rId1"/>
    <sheet name="SPESA" sheetId="2" r:id="rId2"/>
  </sheets>
  <calcPr calcId="124519"/>
</workbook>
</file>

<file path=xl/calcChain.xml><?xml version="1.0" encoding="utf-8"?>
<calcChain xmlns="http://schemas.openxmlformats.org/spreadsheetml/2006/main">
  <c r="AA43" i="2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A41"/>
  <c r="Z41"/>
  <c r="AA40"/>
  <c r="Z40"/>
  <c r="AA39"/>
  <c r="Z39"/>
  <c r="AA38"/>
  <c r="Z38"/>
  <c r="AA37"/>
  <c r="Z37"/>
  <c r="AA36"/>
  <c r="Z36"/>
  <c r="AA35"/>
  <c r="Z35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A33"/>
  <c r="Z33"/>
  <c r="AA32"/>
  <c r="Z32"/>
  <c r="AA31"/>
  <c r="Z31"/>
  <c r="AA30"/>
  <c r="Z30"/>
  <c r="AA29"/>
  <c r="Z29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A27"/>
  <c r="Z27"/>
  <c r="AA26"/>
  <c r="Z26"/>
  <c r="AA25"/>
  <c r="Z25"/>
  <c r="AA24"/>
  <c r="Z24"/>
  <c r="AA23"/>
  <c r="Z23"/>
  <c r="AA22"/>
  <c r="Z22"/>
  <c r="AA21"/>
  <c r="Z21"/>
  <c r="AA20"/>
  <c r="Z20"/>
  <c r="AA19"/>
  <c r="Z19"/>
  <c r="AA18"/>
  <c r="Z18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C48" i="1"/>
  <c r="B48"/>
  <c r="C47"/>
  <c r="B47"/>
  <c r="C37"/>
  <c r="B37"/>
  <c r="C31"/>
  <c r="B31"/>
  <c r="C23"/>
  <c r="B23"/>
  <c r="C16"/>
  <c r="B16"/>
  <c r="C9"/>
  <c r="B9"/>
</calcChain>
</file>

<file path=xl/sharedStrings.xml><?xml version="1.0" encoding="utf-8"?>
<sst xmlns="http://schemas.openxmlformats.org/spreadsheetml/2006/main" count="131" uniqueCount="105">
  <si>
    <t>ALLEGATO 3 - ENTI LOCALI IN CONTABILITA' FINANZIARIA</t>
  </si>
  <si>
    <t>Entrate</t>
  </si>
  <si>
    <t>DATI DI RENDICONTO ANNO 2015</t>
  </si>
  <si>
    <t>ENTRATE PER CODIFICA ECONOMICA</t>
  </si>
  <si>
    <t>COMPETENZA</t>
  </si>
  <si>
    <t>CASSA</t>
  </si>
  <si>
    <t>Titolo 1 - ENTRATE TRIBUTARIE</t>
  </si>
  <si>
    <t>Categoria 1^   Imposte</t>
  </si>
  <si>
    <t>Categoria 2^   Tasse</t>
  </si>
  <si>
    <t>Categoria 3^   Tributi speciali ed altre entrate tributarie      proprie</t>
  </si>
  <si>
    <t>TOTALE TITOLO 1</t>
  </si>
  <si>
    <t>Titolo 2 - ENTRATE DERIVANTI DA CONTRIBUTI E TRASFERIMENTI   CORRENTI DELLO STATO,DELLA REGIONE E DI ALTRI ENTIPUBBLICI</t>
  </si>
  <si>
    <t>Categoria 1^   Contributi e trasferimenti correnti dello stato</t>
  </si>
  <si>
    <t>Categoria 2^   Contributi e trasferimenti correnti della regione</t>
  </si>
  <si>
    <t>Categoria 3^   Contributi e trasferimenti dalla regione per      funzioni delegate</t>
  </si>
  <si>
    <t>Categoria 4^   Contributi e trasferimenti da parte di organismi  comunitari e internazionali</t>
  </si>
  <si>
    <t>Categoria 5^   Contributi e trasferimenti correnti da altri enti del settore pubblico</t>
  </si>
  <si>
    <t>TOTALE TITOLO 2</t>
  </si>
  <si>
    <t>Titolo 3 - ENTRATE EXTRATRIBUTARIE</t>
  </si>
  <si>
    <t>Categoria 1^   Proventi dei servizi pubblici</t>
  </si>
  <si>
    <t>Categoria 2^   Proventi dei beni dell'ente</t>
  </si>
  <si>
    <t>Categoria 3^   Interessi su anticipazioni e crediti</t>
  </si>
  <si>
    <t>Categoria 4^   Utili netti delle aziende speciali e partecipate, dividendi di societa'</t>
  </si>
  <si>
    <t>Categoria 5^   Proventi diversi</t>
  </si>
  <si>
    <t>TOTALE TITOLO 3</t>
  </si>
  <si>
    <t>Titolo 4 - ENTRATE DERIVANTI DA ALIENAZIONI,DA TRASFERIMENTI DI CAPITALE E DA RISCOSSIONI DI CREDITI</t>
  </si>
  <si>
    <t>Categoria 1^   Alienazione di beni patrimoniali</t>
  </si>
  <si>
    <t>Categoria 2^   Trasferimenti di capitale dallo stato</t>
  </si>
  <si>
    <t>Categoria 3^   Trasferimenti di capitale dalla regione</t>
  </si>
  <si>
    <t>Categoria 4^   Trasferimenti di capitale da altri enti del       settore pubblico</t>
  </si>
  <si>
    <t>Categoria 5^   Trasferimenti di capitale da altri soggetti</t>
  </si>
  <si>
    <t>Categoria 6^   Riscossione di crediti</t>
  </si>
  <si>
    <t>TOTALE TITOLO 4</t>
  </si>
  <si>
    <t>Titolo 5 - ENTRATE DERIVANTI DA ACCENSIONI DI PRESTITI</t>
  </si>
  <si>
    <t>Categoria 1^   Anticipazioni di cassa</t>
  </si>
  <si>
    <t>Categoria 2^   Finanziamenti a breve termine</t>
  </si>
  <si>
    <t>Categoria 3^   Assunzione di mutui e prestiti</t>
  </si>
  <si>
    <t>Categoria 4^   Emissione di prestiti obbligazionari</t>
  </si>
  <si>
    <t>TOTALE TITOLO 5</t>
  </si>
  <si>
    <t>Titolo 6 - ENTRATE DA SERVIZI PER CONTO DI TERZI</t>
  </si>
  <si>
    <t>Categoria 0^   Categoria 00</t>
  </si>
  <si>
    <t>Categoria 1^   Ritenute previdenziali e assistenziali al persona-le</t>
  </si>
  <si>
    <t>Categoria 2^   Ritenute erariali</t>
  </si>
  <si>
    <t>Categoria 3^   Altre ritenute al personale per conto terzi</t>
  </si>
  <si>
    <t>Categoria 4^   Depositi cauzionali</t>
  </si>
  <si>
    <t>Categoria 5^   Rimborso spese servizi per conto terzi</t>
  </si>
  <si>
    <t>Categoria 6^   Rimborso anticipazione di fondi per il servizio   economato</t>
  </si>
  <si>
    <t>Categoria 7^   Depositi spese contrattuali</t>
  </si>
  <si>
    <t>TOTALE TITOLO 6</t>
  </si>
  <si>
    <t xml:space="preserve">TOTALE GENERALE </t>
  </si>
  <si>
    <t>Spesa</t>
  </si>
  <si>
    <t>INTERVENTI/FUNZIONI E SERVIZI</t>
  </si>
  <si>
    <t>Funzioni generali di amministrazione, di gestione e di controllo</t>
  </si>
  <si>
    <t>Funzioni relative alla giustizia</t>
  </si>
  <si>
    <t>Funzioni di polizia locale</t>
  </si>
  <si>
    <t>Funzioni di istruzione pubblica</t>
  </si>
  <si>
    <t>Funzioni relative alla cultura ed ai beni  culturali</t>
  </si>
  <si>
    <t>Funzioni nel settore sportivo e ricreativo</t>
  </si>
  <si>
    <t>Funzioni nel campo turistico</t>
  </si>
  <si>
    <t>Funzioni nel campo della viabilita' e dei trasporti</t>
  </si>
  <si>
    <t>Funzioni riguardanti la gestione del territorio e dell'ambiente</t>
  </si>
  <si>
    <t>Funzioni nel settore sociale</t>
  </si>
  <si>
    <t>Funzioni nel campo dello sviluppo economico</t>
  </si>
  <si>
    <t>Funzioni relative a servizi produttivi</t>
  </si>
  <si>
    <t>Totale Spese</t>
  </si>
  <si>
    <t>Competenza</t>
  </si>
  <si>
    <t>Cassa</t>
  </si>
  <si>
    <t>1   Personale</t>
  </si>
  <si>
    <t>2   Acquisto di beni di consumo e o di materie prime</t>
  </si>
  <si>
    <t>3   Prestazioni di servizi</t>
  </si>
  <si>
    <t>4   Utilizzo di beni di terzi</t>
  </si>
  <si>
    <t>5   Trasferimenti</t>
  </si>
  <si>
    <t>6   Interessi passivi e oneri finanziari diversi</t>
  </si>
  <si>
    <t>7   Imposte e tasse</t>
  </si>
  <si>
    <t>8   Oneri straordinari della gestione corrente</t>
  </si>
  <si>
    <t>9   Ammortamenti di esercizio</t>
  </si>
  <si>
    <t>10   Fondo svalutazione crediti</t>
  </si>
  <si>
    <t>11   Fondo di riserva</t>
  </si>
  <si>
    <t>12 TOTALE TITOLO 1°: SPESE IN CONTO CAPITALE</t>
  </si>
  <si>
    <t>1   Acquisizione di beni immobili</t>
  </si>
  <si>
    <t>2   Espropri e servitu' onerose</t>
  </si>
  <si>
    <t>3   Acquisto di beni specifici per realizzazioni in   economia</t>
  </si>
  <si>
    <t>4   Utilizzo di beni di terzi per realizzazioni in    economia</t>
  </si>
  <si>
    <t>5   Acquisizione di beni mobili, macchine ed attrezza-ture tecnico-scientifiche</t>
  </si>
  <si>
    <t>6   Incarichi professionali esterni</t>
  </si>
  <si>
    <t>7   Trasferimenti di capitale</t>
  </si>
  <si>
    <t>8   Partecipazioni azionarie</t>
  </si>
  <si>
    <t>9   Conferimenti di capitale</t>
  </si>
  <si>
    <t>10   Concessioni di crediti e anticipazioni</t>
  </si>
  <si>
    <t>11 TOTALE TITOLO 2°: SPESE PER RIMBORSO DI PRESTITI</t>
  </si>
  <si>
    <t>1   Rimborso per anticipazioni di cassa</t>
  </si>
  <si>
    <t>2   Rimborso di finanziamenti a breve termine</t>
  </si>
  <si>
    <t>3   Rimborso di quota capitale di mutui e prestiti</t>
  </si>
  <si>
    <t>4   Rimborso di prestiti obbligazionari</t>
  </si>
  <si>
    <t>5   Rimborso di quota capitale di debiti pluriennali</t>
  </si>
  <si>
    <t>6 TOTALE TITOLO 3°: PARTITE DI GIRO</t>
  </si>
  <si>
    <t>1   Ritenute previdenziali e assistenziali al persona-le</t>
  </si>
  <si>
    <t>2   Ritenute erariali</t>
  </si>
  <si>
    <t>3   Altre ritenute al personale per conto di terzi</t>
  </si>
  <si>
    <t>4   Restituzione di depositi cauzionali</t>
  </si>
  <si>
    <t>5   Spese per servizi per conto terzi</t>
  </si>
  <si>
    <t>6   Anticipazione di fondi per servizio economato</t>
  </si>
  <si>
    <t>7   Restituzione di depositi per spese contrattuali</t>
  </si>
  <si>
    <t>8 TOTALE TITOLO 4°: PARTITE DI GIRO</t>
  </si>
  <si>
    <t xml:space="preserve">TOTALE SPESE PER CLASSIFICAZIONE FUNZIONALE </t>
  </si>
</sst>
</file>

<file path=xl/styles.xml><?xml version="1.0" encoding="utf-8"?>
<styleSheet xmlns="http://schemas.openxmlformats.org/spreadsheetml/2006/main">
  <numFmts count="1">
    <numFmt numFmtId="164" formatCode="##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indent="5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2" fillId="0" borderId="8" xfId="0" applyFont="1" applyBorder="1" applyAlignment="1">
      <alignment horizontal="left" indent="5"/>
    </xf>
    <xf numFmtId="164" fontId="2" fillId="0" borderId="9" xfId="0" applyNumberFormat="1" applyFont="1" applyBorder="1"/>
    <xf numFmtId="164" fontId="2" fillId="0" borderId="10" xfId="0" applyNumberFormat="1" applyFont="1" applyBorder="1"/>
    <xf numFmtId="0" fontId="2" fillId="0" borderId="11" xfId="0" applyFont="1" applyBorder="1" applyAlignment="1">
      <alignment horizontal="left" wrapText="1" indent="5"/>
    </xf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 applyAlignment="1">
      <alignment horizontal="left" indent="5"/>
    </xf>
    <xf numFmtId="164" fontId="3" fillId="0" borderId="15" xfId="0" applyNumberFormat="1" applyFont="1" applyBorder="1"/>
    <xf numFmtId="164" fontId="3" fillId="0" borderId="16" xfId="0" applyNumberFormat="1" applyFont="1" applyBorder="1"/>
    <xf numFmtId="0" fontId="5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164" fontId="4" fillId="0" borderId="0" xfId="0" applyNumberFormat="1" applyFont="1"/>
    <xf numFmtId="164" fontId="4" fillId="0" borderId="3" xfId="0" applyNumberFormat="1" applyFont="1" applyBorder="1"/>
    <xf numFmtId="0" fontId="4" fillId="0" borderId="6" xfId="0" applyFont="1" applyBorder="1" applyAlignment="1">
      <alignment wrapText="1"/>
    </xf>
    <xf numFmtId="164" fontId="4" fillId="0" borderId="6" xfId="0" applyNumberFormat="1" applyFont="1" applyBorder="1"/>
    <xf numFmtId="0" fontId="4" fillId="0" borderId="9" xfId="0" applyFont="1" applyBorder="1" applyAlignment="1">
      <alignment wrapText="1"/>
    </xf>
    <xf numFmtId="164" fontId="4" fillId="0" borderId="9" xfId="0" applyNumberFormat="1" applyFont="1" applyBorder="1"/>
    <xf numFmtId="0" fontId="4" fillId="0" borderId="12" xfId="0" applyFont="1" applyBorder="1" applyAlignment="1">
      <alignment wrapText="1"/>
    </xf>
    <xf numFmtId="164" fontId="4" fillId="0" borderId="12" xfId="0" applyNumberFormat="1" applyFont="1" applyBorder="1"/>
    <xf numFmtId="0" fontId="5" fillId="0" borderId="20" xfId="0" applyFont="1" applyBorder="1" applyAlignment="1">
      <alignment wrapText="1"/>
    </xf>
    <xf numFmtId="164" fontId="5" fillId="0" borderId="20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sqref="A1:C1"/>
    </sheetView>
  </sheetViews>
  <sheetFormatPr defaultRowHeight="15"/>
  <cols>
    <col min="1" max="1" width="100.7109375" customWidth="1"/>
    <col min="2" max="3" width="13.7109375" customWidth="1"/>
  </cols>
  <sheetData>
    <row r="1" spans="1:3">
      <c r="A1" s="1" t="s">
        <v>0</v>
      </c>
      <c r="B1" s="2"/>
      <c r="C1" s="2"/>
    </row>
    <row r="2" spans="1:3">
      <c r="A2" s="3" t="s">
        <v>1</v>
      </c>
    </row>
    <row r="3" spans="1:3" ht="15.75" thickBot="1">
      <c r="A3" s="3" t="s">
        <v>2</v>
      </c>
    </row>
    <row r="4" spans="1:3" ht="16.5" thickTop="1" thickBot="1">
      <c r="A4" s="4" t="s">
        <v>3</v>
      </c>
      <c r="B4" s="4" t="s">
        <v>4</v>
      </c>
      <c r="C4" s="4" t="s">
        <v>5</v>
      </c>
    </row>
    <row r="5" spans="1:3" ht="15.75" thickTop="1">
      <c r="A5" s="5" t="s">
        <v>6</v>
      </c>
      <c r="B5" s="6"/>
      <c r="C5" s="7"/>
    </row>
    <row r="6" spans="1:3">
      <c r="A6" s="8" t="s">
        <v>7</v>
      </c>
      <c r="B6" s="9">
        <v>1002800.28</v>
      </c>
      <c r="C6" s="10">
        <v>1007542.14</v>
      </c>
    </row>
    <row r="7" spans="1:3">
      <c r="A7" s="8" t="s">
        <v>8</v>
      </c>
      <c r="B7" s="9">
        <v>917159.46</v>
      </c>
      <c r="C7" s="10">
        <v>1211850.22</v>
      </c>
    </row>
    <row r="8" spans="1:3">
      <c r="A8" s="8" t="s">
        <v>9</v>
      </c>
      <c r="B8" s="9">
        <v>674212.03</v>
      </c>
      <c r="C8" s="10">
        <v>695211.74</v>
      </c>
    </row>
    <row r="9" spans="1:3">
      <c r="A9" s="11" t="s">
        <v>10</v>
      </c>
      <c r="B9" s="12">
        <f>SUM(B6:B8)</f>
        <v>2594171.77</v>
      </c>
      <c r="C9" s="13">
        <f>SUM(C6:C8)</f>
        <v>2914604.0999999996</v>
      </c>
    </row>
    <row r="10" spans="1:3">
      <c r="A10" s="14" t="s">
        <v>11</v>
      </c>
      <c r="B10" s="15"/>
      <c r="C10" s="16"/>
    </row>
    <row r="11" spans="1:3">
      <c r="A11" s="8" t="s">
        <v>12</v>
      </c>
      <c r="B11" s="9">
        <v>104720.33</v>
      </c>
      <c r="C11" s="10">
        <v>108226.54</v>
      </c>
    </row>
    <row r="12" spans="1:3">
      <c r="A12" s="8" t="s">
        <v>13</v>
      </c>
      <c r="B12" s="9">
        <v>27180.19</v>
      </c>
      <c r="C12" s="10">
        <v>25081.21</v>
      </c>
    </row>
    <row r="13" spans="1:3">
      <c r="A13" s="8" t="s">
        <v>14</v>
      </c>
      <c r="B13" s="9">
        <v>9857</v>
      </c>
      <c r="C13" s="10">
        <v>9857</v>
      </c>
    </row>
    <row r="14" spans="1:3">
      <c r="A14" s="8" t="s">
        <v>15</v>
      </c>
      <c r="B14" s="9">
        <v>0</v>
      </c>
      <c r="C14" s="10">
        <v>0</v>
      </c>
    </row>
    <row r="15" spans="1:3">
      <c r="A15" s="8" t="s">
        <v>16</v>
      </c>
      <c r="B15" s="9">
        <v>54446.36</v>
      </c>
      <c r="C15" s="10">
        <v>48837.66</v>
      </c>
    </row>
    <row r="16" spans="1:3">
      <c r="A16" s="11" t="s">
        <v>17</v>
      </c>
      <c r="B16" s="12">
        <f>SUM(B11:B15)</f>
        <v>196203.88</v>
      </c>
      <c r="C16" s="13">
        <f>SUM(C11:C15)</f>
        <v>192002.41</v>
      </c>
    </row>
    <row r="17" spans="1:3">
      <c r="A17" s="14" t="s">
        <v>18</v>
      </c>
      <c r="B17" s="15"/>
      <c r="C17" s="16"/>
    </row>
    <row r="18" spans="1:3">
      <c r="A18" s="8" t="s">
        <v>19</v>
      </c>
      <c r="B18" s="9">
        <v>89476.9</v>
      </c>
      <c r="C18" s="10">
        <v>85915.87</v>
      </c>
    </row>
    <row r="19" spans="1:3">
      <c r="A19" s="8" t="s">
        <v>20</v>
      </c>
      <c r="B19" s="9">
        <v>4046</v>
      </c>
      <c r="C19" s="10">
        <v>667.8</v>
      </c>
    </row>
    <row r="20" spans="1:3">
      <c r="A20" s="8" t="s">
        <v>21</v>
      </c>
      <c r="B20" s="9">
        <v>258.89</v>
      </c>
      <c r="C20" s="10">
        <v>258.89</v>
      </c>
    </row>
    <row r="21" spans="1:3">
      <c r="A21" s="8" t="s">
        <v>22</v>
      </c>
      <c r="B21" s="9">
        <v>0</v>
      </c>
      <c r="C21" s="10">
        <v>0</v>
      </c>
    </row>
    <row r="22" spans="1:3">
      <c r="A22" s="8" t="s">
        <v>23</v>
      </c>
      <c r="B22" s="9">
        <v>205409.01</v>
      </c>
      <c r="C22" s="10">
        <v>213345.88</v>
      </c>
    </row>
    <row r="23" spans="1:3">
      <c r="A23" s="11" t="s">
        <v>24</v>
      </c>
      <c r="B23" s="12">
        <f>SUM(B18:B22)</f>
        <v>299190.8</v>
      </c>
      <c r="C23" s="13">
        <f>SUM(C18:C22)</f>
        <v>300188.44</v>
      </c>
    </row>
    <row r="24" spans="1:3">
      <c r="A24" s="14" t="s">
        <v>25</v>
      </c>
      <c r="B24" s="15"/>
      <c r="C24" s="16"/>
    </row>
    <row r="25" spans="1:3">
      <c r="A25" s="8" t="s">
        <v>26</v>
      </c>
      <c r="B25" s="9">
        <v>0</v>
      </c>
      <c r="C25" s="10">
        <v>0</v>
      </c>
    </row>
    <row r="26" spans="1:3">
      <c r="A26" s="8" t="s">
        <v>27</v>
      </c>
      <c r="B26" s="9">
        <v>0</v>
      </c>
      <c r="C26" s="10">
        <v>0</v>
      </c>
    </row>
    <row r="27" spans="1:3">
      <c r="A27" s="8" t="s">
        <v>28</v>
      </c>
      <c r="B27" s="9">
        <v>1511730.77</v>
      </c>
      <c r="C27" s="10">
        <v>2087035.23</v>
      </c>
    </row>
    <row r="28" spans="1:3">
      <c r="A28" s="8" t="s">
        <v>29</v>
      </c>
      <c r="B28" s="9">
        <v>0</v>
      </c>
      <c r="C28" s="10">
        <v>0</v>
      </c>
    </row>
    <row r="29" spans="1:3">
      <c r="A29" s="8" t="s">
        <v>30</v>
      </c>
      <c r="B29" s="9">
        <v>57017.2</v>
      </c>
      <c r="C29" s="10">
        <v>57017.2</v>
      </c>
    </row>
    <row r="30" spans="1:3">
      <c r="A30" s="8" t="s">
        <v>31</v>
      </c>
      <c r="B30" s="9">
        <v>0</v>
      </c>
      <c r="C30" s="10">
        <v>0</v>
      </c>
    </row>
    <row r="31" spans="1:3">
      <c r="A31" s="11" t="s">
        <v>32</v>
      </c>
      <c r="B31" s="12">
        <f>SUM(B25:B30)</f>
        <v>1568747.97</v>
      </c>
      <c r="C31" s="13">
        <f>SUM(C25:C30)</f>
        <v>2144052.4300000002</v>
      </c>
    </row>
    <row r="32" spans="1:3">
      <c r="A32" s="14" t="s">
        <v>33</v>
      </c>
      <c r="B32" s="15"/>
      <c r="C32" s="16"/>
    </row>
    <row r="33" spans="1:3">
      <c r="A33" s="8" t="s">
        <v>34</v>
      </c>
      <c r="B33" s="9">
        <v>0</v>
      </c>
      <c r="C33" s="10">
        <v>0</v>
      </c>
    </row>
    <row r="34" spans="1:3">
      <c r="A34" s="8" t="s">
        <v>35</v>
      </c>
      <c r="B34" s="9">
        <v>0</v>
      </c>
      <c r="C34" s="10">
        <v>0</v>
      </c>
    </row>
    <row r="35" spans="1:3">
      <c r="A35" s="8" t="s">
        <v>36</v>
      </c>
      <c r="B35" s="9">
        <v>0</v>
      </c>
      <c r="C35" s="10">
        <v>0</v>
      </c>
    </row>
    <row r="36" spans="1:3">
      <c r="A36" s="8" t="s">
        <v>37</v>
      </c>
      <c r="B36" s="9">
        <v>0</v>
      </c>
      <c r="C36" s="10">
        <v>0</v>
      </c>
    </row>
    <row r="37" spans="1:3">
      <c r="A37" s="11" t="s">
        <v>38</v>
      </c>
      <c r="B37" s="12">
        <f>SUM(B33:B36)</f>
        <v>0</v>
      </c>
      <c r="C37" s="13">
        <f>SUM(C33:C36)</f>
        <v>0</v>
      </c>
    </row>
    <row r="38" spans="1:3">
      <c r="A38" s="14" t="s">
        <v>39</v>
      </c>
      <c r="B38" s="15"/>
      <c r="C38" s="16"/>
    </row>
    <row r="39" spans="1:3">
      <c r="A39" s="8" t="s">
        <v>40</v>
      </c>
      <c r="B39" s="9">
        <v>0</v>
      </c>
      <c r="C39" s="10">
        <v>0</v>
      </c>
    </row>
    <row r="40" spans="1:3">
      <c r="A40" s="8" t="s">
        <v>41</v>
      </c>
      <c r="B40" s="9">
        <v>84936.08</v>
      </c>
      <c r="C40" s="10">
        <v>84936.08</v>
      </c>
    </row>
    <row r="41" spans="1:3">
      <c r="A41" s="8" t="s">
        <v>42</v>
      </c>
      <c r="B41" s="9">
        <v>212793.44</v>
      </c>
      <c r="C41" s="10">
        <v>212793.44</v>
      </c>
    </row>
    <row r="42" spans="1:3">
      <c r="A42" s="8" t="s">
        <v>43</v>
      </c>
      <c r="B42" s="9">
        <v>46456.92</v>
      </c>
      <c r="C42" s="10">
        <v>46456.92</v>
      </c>
    </row>
    <row r="43" spans="1:3">
      <c r="A43" s="8" t="s">
        <v>44</v>
      </c>
      <c r="B43" s="9">
        <v>0</v>
      </c>
      <c r="C43" s="10">
        <v>0</v>
      </c>
    </row>
    <row r="44" spans="1:3">
      <c r="A44" s="8" t="s">
        <v>45</v>
      </c>
      <c r="B44" s="9">
        <v>248997.04</v>
      </c>
      <c r="C44" s="10">
        <v>248997.04</v>
      </c>
    </row>
    <row r="45" spans="1:3">
      <c r="A45" s="8" t="s">
        <v>46</v>
      </c>
      <c r="B45" s="9">
        <v>2580</v>
      </c>
      <c r="C45" s="10">
        <v>2580</v>
      </c>
    </row>
    <row r="46" spans="1:3">
      <c r="A46" s="8" t="s">
        <v>47</v>
      </c>
      <c r="B46" s="9">
        <v>2020</v>
      </c>
      <c r="C46" s="10">
        <v>2020</v>
      </c>
    </row>
    <row r="47" spans="1:3">
      <c r="A47" s="11" t="s">
        <v>48</v>
      </c>
      <c r="B47" s="12">
        <f>SUM(B39:B46)</f>
        <v>597783.48</v>
      </c>
      <c r="C47" s="13">
        <f>SUM(C39:C46)</f>
        <v>597783.48</v>
      </c>
    </row>
    <row r="48" spans="1:3" ht="15.75" thickBot="1">
      <c r="A48" s="17" t="s">
        <v>49</v>
      </c>
      <c r="B48" s="18">
        <f>SUM(B9+B16+B23+B31+B37+B47)</f>
        <v>5256097.9000000004</v>
      </c>
      <c r="C48" s="19">
        <f>SUM(C9+C16+C23+C31+C37+C47)</f>
        <v>6148630.8599999994</v>
      </c>
    </row>
    <row r="49" ht="15.75" thickTop="1"/>
  </sheetData>
  <mergeCells count="1">
    <mergeCell ref="A1:C1"/>
  </mergeCells>
  <pageMargins left="0.7" right="0.7" top="0.6666666666666666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3"/>
  <sheetViews>
    <sheetView tabSelected="1" workbookViewId="0">
      <selection sqref="A1:Z1"/>
    </sheetView>
  </sheetViews>
  <sheetFormatPr defaultRowHeight="15"/>
  <cols>
    <col min="1" max="1" width="30.7109375" customWidth="1"/>
    <col min="2" max="27" width="8.7109375" customWidth="1"/>
  </cols>
  <sheetData>
    <row r="1" spans="1:2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>
      <c r="A2" s="3" t="s">
        <v>50</v>
      </c>
    </row>
    <row r="3" spans="1:27">
      <c r="A3" s="3" t="s">
        <v>2</v>
      </c>
    </row>
    <row r="4" spans="1:27" ht="30" customHeight="1">
      <c r="A4" s="20" t="s">
        <v>51</v>
      </c>
      <c r="B4" s="22" t="s">
        <v>52</v>
      </c>
      <c r="C4" s="23"/>
      <c r="D4" s="22" t="s">
        <v>53</v>
      </c>
      <c r="E4" s="23"/>
      <c r="F4" s="22" t="s">
        <v>54</v>
      </c>
      <c r="G4" s="23"/>
      <c r="H4" s="22" t="s">
        <v>55</v>
      </c>
      <c r="I4" s="23"/>
      <c r="J4" s="22" t="s">
        <v>56</v>
      </c>
      <c r="K4" s="23"/>
      <c r="L4" s="22" t="s">
        <v>57</v>
      </c>
      <c r="M4" s="23"/>
      <c r="N4" s="22" t="s">
        <v>58</v>
      </c>
      <c r="O4" s="23"/>
      <c r="P4" s="22" t="s">
        <v>59</v>
      </c>
      <c r="Q4" s="23"/>
      <c r="R4" s="22" t="s">
        <v>60</v>
      </c>
      <c r="S4" s="23"/>
      <c r="T4" s="22" t="s">
        <v>61</v>
      </c>
      <c r="U4" s="23"/>
      <c r="V4" s="22" t="s">
        <v>62</v>
      </c>
      <c r="W4" s="23"/>
      <c r="X4" s="22" t="s">
        <v>63</v>
      </c>
      <c r="Y4" s="23"/>
      <c r="Z4" s="24" t="s">
        <v>64</v>
      </c>
      <c r="AA4" s="25"/>
    </row>
    <row r="5" spans="1:27" ht="15.75" thickBot="1">
      <c r="A5" s="21"/>
      <c r="B5" s="26" t="s">
        <v>65</v>
      </c>
      <c r="C5" s="26" t="s">
        <v>66</v>
      </c>
      <c r="D5" s="26" t="s">
        <v>65</v>
      </c>
      <c r="E5" s="26" t="s">
        <v>66</v>
      </c>
      <c r="F5" s="26" t="s">
        <v>65</v>
      </c>
      <c r="G5" s="26" t="s">
        <v>66</v>
      </c>
      <c r="H5" s="26" t="s">
        <v>65</v>
      </c>
      <c r="I5" s="26" t="s">
        <v>66</v>
      </c>
      <c r="J5" s="26" t="s">
        <v>65</v>
      </c>
      <c r="K5" s="26" t="s">
        <v>66</v>
      </c>
      <c r="L5" s="26" t="s">
        <v>65</v>
      </c>
      <c r="M5" s="26" t="s">
        <v>66</v>
      </c>
      <c r="N5" s="26" t="s">
        <v>65</v>
      </c>
      <c r="O5" s="26" t="s">
        <v>66</v>
      </c>
      <c r="P5" s="26" t="s">
        <v>65</v>
      </c>
      <c r="Q5" s="26" t="s">
        <v>66</v>
      </c>
      <c r="R5" s="26" t="s">
        <v>65</v>
      </c>
      <c r="S5" s="26" t="s">
        <v>66</v>
      </c>
      <c r="T5" s="26" t="s">
        <v>65</v>
      </c>
      <c r="U5" s="26" t="s">
        <v>66</v>
      </c>
      <c r="V5" s="26" t="s">
        <v>65</v>
      </c>
      <c r="W5" s="26" t="s">
        <v>66</v>
      </c>
      <c r="X5" s="26" t="s">
        <v>65</v>
      </c>
      <c r="Y5" s="26" t="s">
        <v>66</v>
      </c>
      <c r="Z5" s="26" t="s">
        <v>65</v>
      </c>
      <c r="AA5" s="26" t="s">
        <v>66</v>
      </c>
    </row>
    <row r="6" spans="1:27" ht="15.75" thickTop="1">
      <c r="A6" s="27" t="s">
        <v>67</v>
      </c>
      <c r="B6" s="28">
        <v>809238.67</v>
      </c>
      <c r="C6" s="29">
        <v>806916.67</v>
      </c>
      <c r="D6" s="28">
        <v>0</v>
      </c>
      <c r="E6" s="29">
        <v>0</v>
      </c>
      <c r="F6" s="28">
        <v>142906.6</v>
      </c>
      <c r="G6" s="29">
        <v>142906.6</v>
      </c>
      <c r="H6" s="28">
        <v>0</v>
      </c>
      <c r="I6" s="29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76302.649999999994</v>
      </c>
      <c r="S6" s="29">
        <v>76302.649999999994</v>
      </c>
      <c r="T6" s="28">
        <v>32303.97</v>
      </c>
      <c r="U6" s="29">
        <v>32303.97</v>
      </c>
      <c r="V6" s="28">
        <v>0</v>
      </c>
      <c r="W6" s="29">
        <v>0</v>
      </c>
      <c r="X6" s="28">
        <v>0</v>
      </c>
      <c r="Y6" s="29">
        <v>0</v>
      </c>
      <c r="Z6" s="28">
        <f>SUM(B6+D6+F6+H6+J6+L6+N6+P6+R6+T6+V6+X6)</f>
        <v>1060751.8900000001</v>
      </c>
      <c r="AA6" s="29">
        <f>SUM(C6+E6+G6+I6+K6+M6+O6+Q6+S6+U6+W6+Y6)</f>
        <v>1058429.8900000001</v>
      </c>
    </row>
    <row r="7" spans="1:27" ht="19.5">
      <c r="A7" s="30" t="s">
        <v>68</v>
      </c>
      <c r="B7" s="28">
        <v>34045.67</v>
      </c>
      <c r="C7" s="31">
        <v>23505.07</v>
      </c>
      <c r="D7" s="28">
        <v>0</v>
      </c>
      <c r="E7" s="31">
        <v>0</v>
      </c>
      <c r="F7" s="28">
        <v>5540.08</v>
      </c>
      <c r="G7" s="31">
        <v>3286.5</v>
      </c>
      <c r="H7" s="28">
        <v>10048.43</v>
      </c>
      <c r="I7" s="31">
        <v>10076.07</v>
      </c>
      <c r="J7" s="28">
        <v>1203.94</v>
      </c>
      <c r="K7" s="31">
        <v>213.21</v>
      </c>
      <c r="L7" s="28">
        <v>0</v>
      </c>
      <c r="M7" s="31">
        <v>0</v>
      </c>
      <c r="N7" s="28">
        <v>0</v>
      </c>
      <c r="O7" s="31">
        <v>0</v>
      </c>
      <c r="P7" s="28">
        <v>5580.52</v>
      </c>
      <c r="Q7" s="31">
        <v>4444.99</v>
      </c>
      <c r="R7" s="28">
        <v>6631.8</v>
      </c>
      <c r="S7" s="31">
        <v>3626.63</v>
      </c>
      <c r="T7" s="28">
        <v>746.34</v>
      </c>
      <c r="U7" s="31">
        <v>746.34</v>
      </c>
      <c r="V7" s="28">
        <v>80</v>
      </c>
      <c r="W7" s="31">
        <v>80</v>
      </c>
      <c r="X7" s="28">
        <v>0</v>
      </c>
      <c r="Y7" s="31">
        <v>0</v>
      </c>
      <c r="Z7" s="28">
        <f>SUM(B7+D7+F7+H7+J7+L7+N7+P7+R7+T7+V7+X7)</f>
        <v>63876.78</v>
      </c>
      <c r="AA7" s="31">
        <f>SUM(C7+E7+G7+I7+K7+M7+O7+Q7+S7+U7+W7+Y7)</f>
        <v>45978.80999999999</v>
      </c>
    </row>
    <row r="8" spans="1:27">
      <c r="A8" s="30" t="s">
        <v>69</v>
      </c>
      <c r="B8" s="28">
        <v>236456.39</v>
      </c>
      <c r="C8" s="31">
        <v>194992.36</v>
      </c>
      <c r="D8" s="28">
        <v>0</v>
      </c>
      <c r="E8" s="31">
        <v>0</v>
      </c>
      <c r="F8" s="28">
        <v>2932.98</v>
      </c>
      <c r="G8" s="31">
        <v>1147.98</v>
      </c>
      <c r="H8" s="28">
        <v>102563.91</v>
      </c>
      <c r="I8" s="31">
        <v>80944.539999999994</v>
      </c>
      <c r="J8" s="28">
        <v>817.6</v>
      </c>
      <c r="K8" s="31">
        <v>1342</v>
      </c>
      <c r="L8" s="28">
        <v>6192.36</v>
      </c>
      <c r="M8" s="31">
        <v>3243.3</v>
      </c>
      <c r="N8" s="28">
        <v>0</v>
      </c>
      <c r="O8" s="31">
        <v>0</v>
      </c>
      <c r="P8" s="28">
        <v>176530.24</v>
      </c>
      <c r="Q8" s="31">
        <v>90876.21</v>
      </c>
      <c r="R8" s="28">
        <v>758202.94</v>
      </c>
      <c r="S8" s="31">
        <v>739289.9</v>
      </c>
      <c r="T8" s="28">
        <v>74203.240000000005</v>
      </c>
      <c r="U8" s="31">
        <v>85182.22</v>
      </c>
      <c r="V8" s="28">
        <v>1500</v>
      </c>
      <c r="W8" s="31">
        <v>512.36</v>
      </c>
      <c r="X8" s="28">
        <v>0</v>
      </c>
      <c r="Y8" s="31">
        <v>0</v>
      </c>
      <c r="Z8" s="28">
        <f>SUM(B8+D8+F8+H8+J8+L8+N8+P8+R8+T8+V8+X8)</f>
        <v>1359399.66</v>
      </c>
      <c r="AA8" s="31">
        <f>SUM(C8+E8+G8+I8+K8+M8+O8+Q8+S8+U8+W8+Y8)</f>
        <v>1197530.8700000001</v>
      </c>
    </row>
    <row r="9" spans="1:27">
      <c r="A9" s="30" t="s">
        <v>70</v>
      </c>
      <c r="B9" s="28">
        <v>21526.29</v>
      </c>
      <c r="C9" s="31">
        <v>17540.61</v>
      </c>
      <c r="D9" s="28">
        <v>0</v>
      </c>
      <c r="E9" s="31">
        <v>0</v>
      </c>
      <c r="F9" s="28">
        <v>2100</v>
      </c>
      <c r="G9" s="31">
        <v>2053.2600000000002</v>
      </c>
      <c r="H9" s="28">
        <v>0</v>
      </c>
      <c r="I9" s="31">
        <v>0</v>
      </c>
      <c r="J9" s="28">
        <v>0</v>
      </c>
      <c r="K9" s="31">
        <v>0</v>
      </c>
      <c r="L9" s="28">
        <v>0</v>
      </c>
      <c r="M9" s="31">
        <v>0</v>
      </c>
      <c r="N9" s="28">
        <v>0</v>
      </c>
      <c r="O9" s="31">
        <v>0</v>
      </c>
      <c r="P9" s="28">
        <v>0</v>
      </c>
      <c r="Q9" s="31">
        <v>0</v>
      </c>
      <c r="R9" s="28">
        <v>0</v>
      </c>
      <c r="S9" s="31">
        <v>0</v>
      </c>
      <c r="T9" s="28">
        <v>0</v>
      </c>
      <c r="U9" s="31">
        <v>0</v>
      </c>
      <c r="V9" s="28">
        <v>2928</v>
      </c>
      <c r="W9" s="31">
        <v>0</v>
      </c>
      <c r="X9" s="28">
        <v>0</v>
      </c>
      <c r="Y9" s="31">
        <v>0</v>
      </c>
      <c r="Z9" s="28">
        <f>SUM(B9+D9+F9+H9+J9+L9+N9+P9+R9+T9+V9+X9)</f>
        <v>26554.29</v>
      </c>
      <c r="AA9" s="31">
        <f>SUM(C9+E9+G9+I9+K9+M9+O9+Q9+S9+U9+W9+Y9)</f>
        <v>19593.870000000003</v>
      </c>
    </row>
    <row r="10" spans="1:27">
      <c r="A10" s="30" t="s">
        <v>71</v>
      </c>
      <c r="B10" s="28">
        <v>50758.28</v>
      </c>
      <c r="C10" s="31">
        <v>50024.2</v>
      </c>
      <c r="D10" s="28">
        <v>0</v>
      </c>
      <c r="E10" s="31">
        <v>0</v>
      </c>
      <c r="F10" s="28">
        <v>0</v>
      </c>
      <c r="G10" s="31">
        <v>0</v>
      </c>
      <c r="H10" s="28">
        <v>16070</v>
      </c>
      <c r="I10" s="31">
        <v>18006</v>
      </c>
      <c r="J10" s="28">
        <v>7480</v>
      </c>
      <c r="K10" s="31">
        <v>5015.9799999999996</v>
      </c>
      <c r="L10" s="28">
        <v>0</v>
      </c>
      <c r="M10" s="31">
        <v>0</v>
      </c>
      <c r="N10" s="28">
        <v>0</v>
      </c>
      <c r="O10" s="31">
        <v>0</v>
      </c>
      <c r="P10" s="28">
        <v>0</v>
      </c>
      <c r="Q10" s="31">
        <v>0</v>
      </c>
      <c r="R10" s="28">
        <v>59211.61</v>
      </c>
      <c r="S10" s="31">
        <v>49978.61</v>
      </c>
      <c r="T10" s="28">
        <v>65030</v>
      </c>
      <c r="U10" s="31">
        <v>67030</v>
      </c>
      <c r="V10" s="28">
        <v>0</v>
      </c>
      <c r="W10" s="31">
        <v>0</v>
      </c>
      <c r="X10" s="28">
        <v>0</v>
      </c>
      <c r="Y10" s="31">
        <v>0</v>
      </c>
      <c r="Z10" s="28">
        <f>SUM(B10+D10+F10+H10+J10+L10+N10+P10+R10+T10+V10+X10)</f>
        <v>198549.89</v>
      </c>
      <c r="AA10" s="31">
        <f>SUM(C10+E10+G10+I10+K10+M10+O10+Q10+S10+U10+W10+Y10)</f>
        <v>190054.78999999998</v>
      </c>
    </row>
    <row r="11" spans="1:27">
      <c r="A11" s="30" t="s">
        <v>72</v>
      </c>
      <c r="B11" s="28">
        <v>0</v>
      </c>
      <c r="C11" s="31">
        <v>0</v>
      </c>
      <c r="D11" s="28">
        <v>0</v>
      </c>
      <c r="E11" s="31">
        <v>0</v>
      </c>
      <c r="F11" s="28">
        <v>0</v>
      </c>
      <c r="G11" s="31">
        <v>0</v>
      </c>
      <c r="H11" s="28">
        <v>2774.5</v>
      </c>
      <c r="I11" s="31">
        <v>2774.5</v>
      </c>
      <c r="J11" s="28">
        <v>0</v>
      </c>
      <c r="K11" s="31">
        <v>0</v>
      </c>
      <c r="L11" s="28">
        <v>3946.37</v>
      </c>
      <c r="M11" s="31">
        <v>3946.37</v>
      </c>
      <c r="N11" s="28">
        <v>0</v>
      </c>
      <c r="O11" s="31">
        <v>0</v>
      </c>
      <c r="P11" s="28">
        <v>371.91</v>
      </c>
      <c r="Q11" s="31">
        <v>371.91</v>
      </c>
      <c r="R11" s="28">
        <v>0</v>
      </c>
      <c r="S11" s="31">
        <v>0</v>
      </c>
      <c r="T11" s="28">
        <v>9092.02</v>
      </c>
      <c r="U11" s="31">
        <v>9092.02</v>
      </c>
      <c r="V11" s="28">
        <v>0</v>
      </c>
      <c r="W11" s="31">
        <v>0</v>
      </c>
      <c r="X11" s="28">
        <v>0</v>
      </c>
      <c r="Y11" s="31">
        <v>0</v>
      </c>
      <c r="Z11" s="28">
        <f>SUM(B11+D11+F11+H11+J11+L11+N11+P11+R11+T11+V11+X11)</f>
        <v>16184.8</v>
      </c>
      <c r="AA11" s="31">
        <f>SUM(C11+E11+G11+I11+K11+M11+O11+Q11+S11+U11+W11+Y11)</f>
        <v>16184.8</v>
      </c>
    </row>
    <row r="12" spans="1:27">
      <c r="A12" s="30" t="s">
        <v>73</v>
      </c>
      <c r="B12" s="28">
        <v>68775.009999999995</v>
      </c>
      <c r="C12" s="31">
        <v>70554.570000000007</v>
      </c>
      <c r="D12" s="28">
        <v>0</v>
      </c>
      <c r="E12" s="31">
        <v>0</v>
      </c>
      <c r="F12" s="28">
        <v>80.569999999999993</v>
      </c>
      <c r="G12" s="31">
        <v>80.569999999999993</v>
      </c>
      <c r="H12" s="28">
        <v>0</v>
      </c>
      <c r="I12" s="31">
        <v>0</v>
      </c>
      <c r="J12" s="28">
        <v>6103.29</v>
      </c>
      <c r="K12" s="31">
        <v>6103.29</v>
      </c>
      <c r="L12" s="28">
        <v>0</v>
      </c>
      <c r="M12" s="31">
        <v>0</v>
      </c>
      <c r="N12" s="28">
        <v>0</v>
      </c>
      <c r="O12" s="31">
        <v>0</v>
      </c>
      <c r="P12" s="28">
        <v>0</v>
      </c>
      <c r="Q12" s="31">
        <v>0</v>
      </c>
      <c r="R12" s="28">
        <v>999.98</v>
      </c>
      <c r="S12" s="31">
        <v>999.98</v>
      </c>
      <c r="T12" s="28">
        <v>0</v>
      </c>
      <c r="U12" s="31">
        <v>0</v>
      </c>
      <c r="V12" s="28">
        <v>0</v>
      </c>
      <c r="W12" s="31">
        <v>0</v>
      </c>
      <c r="X12" s="28">
        <v>0</v>
      </c>
      <c r="Y12" s="31">
        <v>0</v>
      </c>
      <c r="Z12" s="28">
        <f>SUM(B12+D12+F12+H12+J12+L12+N12+P12+R12+T12+V12+X12)</f>
        <v>75958.849999999991</v>
      </c>
      <c r="AA12" s="31">
        <f>SUM(C12+E12+G12+I12+K12+M12+O12+Q12+S12+U12+W12+Y12)</f>
        <v>77738.41</v>
      </c>
    </row>
    <row r="13" spans="1:27">
      <c r="A13" s="30" t="s">
        <v>74</v>
      </c>
      <c r="B13" s="28">
        <v>83507.42</v>
      </c>
      <c r="C13" s="31">
        <v>91758.74</v>
      </c>
      <c r="D13" s="28">
        <v>0</v>
      </c>
      <c r="E13" s="31">
        <v>0</v>
      </c>
      <c r="F13" s="28">
        <v>0</v>
      </c>
      <c r="G13" s="31">
        <v>0</v>
      </c>
      <c r="H13" s="28">
        <v>0</v>
      </c>
      <c r="I13" s="31">
        <v>0</v>
      </c>
      <c r="J13" s="28">
        <v>0</v>
      </c>
      <c r="K13" s="31">
        <v>0</v>
      </c>
      <c r="L13" s="28">
        <v>0</v>
      </c>
      <c r="M13" s="31">
        <v>0</v>
      </c>
      <c r="N13" s="28">
        <v>0</v>
      </c>
      <c r="O13" s="31">
        <v>0</v>
      </c>
      <c r="P13" s="28">
        <v>0</v>
      </c>
      <c r="Q13" s="31">
        <v>0</v>
      </c>
      <c r="R13" s="28">
        <v>0</v>
      </c>
      <c r="S13" s="31">
        <v>0</v>
      </c>
      <c r="T13" s="28">
        <v>0</v>
      </c>
      <c r="U13" s="31">
        <v>0</v>
      </c>
      <c r="V13" s="28">
        <v>0</v>
      </c>
      <c r="W13" s="31">
        <v>0</v>
      </c>
      <c r="X13" s="28">
        <v>0</v>
      </c>
      <c r="Y13" s="31">
        <v>0</v>
      </c>
      <c r="Z13" s="28">
        <f>SUM(B13+D13+F13+H13+J13+L13+N13+P13+R13+T13+V13+X13)</f>
        <v>83507.42</v>
      </c>
      <c r="AA13" s="31">
        <f>SUM(C13+E13+G13+I13+K13+M13+O13+Q13+S13+U13+W13+Y13)</f>
        <v>91758.74</v>
      </c>
    </row>
    <row r="14" spans="1:27">
      <c r="A14" s="30" t="s">
        <v>75</v>
      </c>
      <c r="B14" s="28">
        <v>0</v>
      </c>
      <c r="C14" s="31">
        <v>0</v>
      </c>
      <c r="D14" s="28">
        <v>0</v>
      </c>
      <c r="E14" s="31">
        <v>0</v>
      </c>
      <c r="F14" s="28">
        <v>0</v>
      </c>
      <c r="G14" s="31">
        <v>0</v>
      </c>
      <c r="H14" s="28">
        <v>0</v>
      </c>
      <c r="I14" s="31">
        <v>0</v>
      </c>
      <c r="J14" s="28">
        <v>0</v>
      </c>
      <c r="K14" s="31">
        <v>0</v>
      </c>
      <c r="L14" s="28">
        <v>0</v>
      </c>
      <c r="M14" s="31">
        <v>0</v>
      </c>
      <c r="N14" s="28">
        <v>0</v>
      </c>
      <c r="O14" s="31">
        <v>0</v>
      </c>
      <c r="P14" s="28">
        <v>0</v>
      </c>
      <c r="Q14" s="31">
        <v>0</v>
      </c>
      <c r="R14" s="28">
        <v>0</v>
      </c>
      <c r="S14" s="31">
        <v>0</v>
      </c>
      <c r="T14" s="28">
        <v>0</v>
      </c>
      <c r="U14" s="31">
        <v>0</v>
      </c>
      <c r="V14" s="28">
        <v>0</v>
      </c>
      <c r="W14" s="31">
        <v>0</v>
      </c>
      <c r="X14" s="28">
        <v>0</v>
      </c>
      <c r="Y14" s="31">
        <v>0</v>
      </c>
      <c r="Z14" s="28">
        <f>SUM(B14+D14+F14+H14+J14+L14+N14+P14+R14+T14+V14+X14)</f>
        <v>0</v>
      </c>
      <c r="AA14" s="31">
        <f>SUM(C14+E14+G14+I14+K14+M14+O14+Q14+S14+U14+W14+Y14)</f>
        <v>0</v>
      </c>
    </row>
    <row r="15" spans="1:27">
      <c r="A15" s="30" t="s">
        <v>76</v>
      </c>
      <c r="B15" s="28">
        <v>0</v>
      </c>
      <c r="C15" s="31">
        <v>0</v>
      </c>
      <c r="D15" s="28">
        <v>0</v>
      </c>
      <c r="E15" s="31">
        <v>0</v>
      </c>
      <c r="F15" s="28">
        <v>0</v>
      </c>
      <c r="G15" s="31">
        <v>0</v>
      </c>
      <c r="H15" s="28">
        <v>0</v>
      </c>
      <c r="I15" s="31">
        <v>0</v>
      </c>
      <c r="J15" s="28">
        <v>0</v>
      </c>
      <c r="K15" s="31">
        <v>0</v>
      </c>
      <c r="L15" s="28">
        <v>0</v>
      </c>
      <c r="M15" s="31">
        <v>0</v>
      </c>
      <c r="N15" s="28">
        <v>0</v>
      </c>
      <c r="O15" s="31">
        <v>0</v>
      </c>
      <c r="P15" s="28">
        <v>0</v>
      </c>
      <c r="Q15" s="31">
        <v>0</v>
      </c>
      <c r="R15" s="28">
        <v>0</v>
      </c>
      <c r="S15" s="31">
        <v>0</v>
      </c>
      <c r="T15" s="28">
        <v>0</v>
      </c>
      <c r="U15" s="31">
        <v>0</v>
      </c>
      <c r="V15" s="28">
        <v>0</v>
      </c>
      <c r="W15" s="31">
        <v>0</v>
      </c>
      <c r="X15" s="28">
        <v>0</v>
      </c>
      <c r="Y15" s="31">
        <v>0</v>
      </c>
      <c r="Z15" s="28">
        <f>SUM(B15+D15+F15+H15+J15+L15+N15+P15+R15+T15+V15+X15)</f>
        <v>0</v>
      </c>
      <c r="AA15" s="31">
        <f>SUM(C15+E15+G15+I15+K15+M15+O15+Q15+S15+U15+W15+Y15)</f>
        <v>0</v>
      </c>
    </row>
    <row r="16" spans="1:27">
      <c r="A16" s="30" t="s">
        <v>77</v>
      </c>
      <c r="B16" s="28">
        <v>0</v>
      </c>
      <c r="C16" s="31">
        <v>0</v>
      </c>
      <c r="D16" s="28">
        <v>0</v>
      </c>
      <c r="E16" s="31">
        <v>0</v>
      </c>
      <c r="F16" s="28">
        <v>0</v>
      </c>
      <c r="G16" s="31">
        <v>0</v>
      </c>
      <c r="H16" s="28">
        <v>0</v>
      </c>
      <c r="I16" s="31">
        <v>0</v>
      </c>
      <c r="J16" s="28">
        <v>0</v>
      </c>
      <c r="K16" s="31">
        <v>0</v>
      </c>
      <c r="L16" s="28">
        <v>0</v>
      </c>
      <c r="M16" s="31">
        <v>0</v>
      </c>
      <c r="N16" s="28">
        <v>0</v>
      </c>
      <c r="O16" s="31">
        <v>0</v>
      </c>
      <c r="P16" s="28">
        <v>0</v>
      </c>
      <c r="Q16" s="31">
        <v>0</v>
      </c>
      <c r="R16" s="28">
        <v>0</v>
      </c>
      <c r="S16" s="31">
        <v>0</v>
      </c>
      <c r="T16" s="28">
        <v>0</v>
      </c>
      <c r="U16" s="31">
        <v>0</v>
      </c>
      <c r="V16" s="28">
        <v>0</v>
      </c>
      <c r="W16" s="31">
        <v>0</v>
      </c>
      <c r="X16" s="28">
        <v>0</v>
      </c>
      <c r="Y16" s="31">
        <v>0</v>
      </c>
      <c r="Z16" s="28">
        <f>SUM(B16+D16+F16+H16+J16+L16+N16+P16+R16+T16+V16+X16)</f>
        <v>0</v>
      </c>
      <c r="AA16" s="31">
        <f>SUM(C16+E16+G16+I16+K16+M16+O16+Q16+S16+U16+W16+Y16)</f>
        <v>0</v>
      </c>
    </row>
    <row r="17" spans="1:27" ht="19.5">
      <c r="A17" s="32" t="s">
        <v>78</v>
      </c>
      <c r="B17" s="33">
        <f>SUM(B6:B16)</f>
        <v>1304307.73</v>
      </c>
      <c r="C17" s="33">
        <f>SUM(C6:C16)</f>
        <v>1255292.22</v>
      </c>
      <c r="D17" s="33">
        <f>SUM(D6:D16)</f>
        <v>0</v>
      </c>
      <c r="E17" s="33">
        <f>SUM(E6:E16)</f>
        <v>0</v>
      </c>
      <c r="F17" s="33">
        <f>SUM(F6:F16)</f>
        <v>153560.23000000001</v>
      </c>
      <c r="G17" s="33">
        <f>SUM(G6:G16)</f>
        <v>149474.91000000003</v>
      </c>
      <c r="H17" s="33">
        <f>SUM(H6:H16)</f>
        <v>131456.84</v>
      </c>
      <c r="I17" s="33">
        <f>SUM(I6:I16)</f>
        <v>111801.10999999999</v>
      </c>
      <c r="J17" s="33">
        <f>SUM(J6:J16)</f>
        <v>15604.830000000002</v>
      </c>
      <c r="K17" s="33">
        <f>SUM(K6:K16)</f>
        <v>12674.48</v>
      </c>
      <c r="L17" s="33">
        <f>SUM(L6:L16)</f>
        <v>10138.73</v>
      </c>
      <c r="M17" s="33">
        <f>SUM(M6:M16)</f>
        <v>7189.67</v>
      </c>
      <c r="N17" s="33">
        <f>SUM(N6:N16)</f>
        <v>0</v>
      </c>
      <c r="O17" s="33">
        <f>SUM(O6:O16)</f>
        <v>0</v>
      </c>
      <c r="P17" s="33">
        <f>SUM(P6:P16)</f>
        <v>182482.66999999998</v>
      </c>
      <c r="Q17" s="33">
        <f>SUM(Q6:Q16)</f>
        <v>95693.110000000015</v>
      </c>
      <c r="R17" s="33">
        <f>SUM(R6:R16)</f>
        <v>901348.97999999986</v>
      </c>
      <c r="S17" s="33">
        <f>SUM(S6:S16)</f>
        <v>870197.77</v>
      </c>
      <c r="T17" s="33">
        <f>SUM(T6:T16)</f>
        <v>181375.56999999998</v>
      </c>
      <c r="U17" s="33">
        <f>SUM(U6:U16)</f>
        <v>194354.55</v>
      </c>
      <c r="V17" s="33">
        <f>SUM(V6:V16)</f>
        <v>4508</v>
      </c>
      <c r="W17" s="33">
        <f>SUM(W6:W16)</f>
        <v>592.36</v>
      </c>
      <c r="X17" s="33">
        <f>SUM(X6:X16)</f>
        <v>0</v>
      </c>
      <c r="Y17" s="33">
        <f>SUM(Y6:Y16)</f>
        <v>0</v>
      </c>
      <c r="Z17" s="33">
        <f>SUM(Z6:Z16)</f>
        <v>2884783.58</v>
      </c>
      <c r="AA17" s="33">
        <f>SUM(AA6:AA16)</f>
        <v>2697270.1800000006</v>
      </c>
    </row>
    <row r="18" spans="1:27">
      <c r="A18" s="34" t="s">
        <v>79</v>
      </c>
      <c r="B18" s="28">
        <v>290447.61</v>
      </c>
      <c r="C18" s="35">
        <v>210042.18</v>
      </c>
      <c r="D18" s="28">
        <v>0</v>
      </c>
      <c r="E18" s="35">
        <v>0</v>
      </c>
      <c r="F18" s="28">
        <v>0</v>
      </c>
      <c r="G18" s="35">
        <v>0</v>
      </c>
      <c r="H18" s="28">
        <v>7483.64</v>
      </c>
      <c r="I18" s="35">
        <v>221226.15</v>
      </c>
      <c r="J18" s="28">
        <v>46572.86</v>
      </c>
      <c r="K18" s="35">
        <v>40535.9</v>
      </c>
      <c r="L18" s="28">
        <v>1375</v>
      </c>
      <c r="M18" s="35">
        <v>1375</v>
      </c>
      <c r="N18" s="28">
        <v>0</v>
      </c>
      <c r="O18" s="35">
        <v>0</v>
      </c>
      <c r="P18" s="28">
        <v>907068.95</v>
      </c>
      <c r="Q18" s="35">
        <v>886973.13</v>
      </c>
      <c r="R18" s="28">
        <v>484290.16</v>
      </c>
      <c r="S18" s="35">
        <v>608399.35999999999</v>
      </c>
      <c r="T18" s="28">
        <v>0</v>
      </c>
      <c r="U18" s="35">
        <v>0</v>
      </c>
      <c r="V18" s="28">
        <v>45101.96</v>
      </c>
      <c r="W18" s="35">
        <v>68208.009999999995</v>
      </c>
      <c r="X18" s="28">
        <v>0</v>
      </c>
      <c r="Y18" s="35">
        <v>0</v>
      </c>
      <c r="Z18" s="28">
        <f>SUM(B18+D18+F18+H18+J18+L18+N18+P18+R18+T18+V18+X18)</f>
        <v>1782340.18</v>
      </c>
      <c r="AA18" s="35">
        <f>SUM(C18+E18+G18+I18+K18+M18+O18+Q18+S18+U18+W18+Y18)</f>
        <v>2036759.7299999997</v>
      </c>
    </row>
    <row r="19" spans="1:27">
      <c r="A19" s="30" t="s">
        <v>80</v>
      </c>
      <c r="B19" s="28">
        <v>0</v>
      </c>
      <c r="C19" s="31">
        <v>0</v>
      </c>
      <c r="D19" s="28">
        <v>0</v>
      </c>
      <c r="E19" s="31">
        <v>0</v>
      </c>
      <c r="F19" s="28">
        <v>0</v>
      </c>
      <c r="G19" s="31">
        <v>0</v>
      </c>
      <c r="H19" s="28">
        <v>0</v>
      </c>
      <c r="I19" s="31">
        <v>0</v>
      </c>
      <c r="J19" s="28">
        <v>0</v>
      </c>
      <c r="K19" s="31">
        <v>0</v>
      </c>
      <c r="L19" s="28">
        <v>0</v>
      </c>
      <c r="M19" s="31">
        <v>0</v>
      </c>
      <c r="N19" s="28">
        <v>0</v>
      </c>
      <c r="O19" s="31">
        <v>0</v>
      </c>
      <c r="P19" s="28">
        <v>0</v>
      </c>
      <c r="Q19" s="31">
        <v>0</v>
      </c>
      <c r="R19" s="28">
        <v>0</v>
      </c>
      <c r="S19" s="31">
        <v>0</v>
      </c>
      <c r="T19" s="28">
        <v>0</v>
      </c>
      <c r="U19" s="31">
        <v>0</v>
      </c>
      <c r="V19" s="28">
        <v>0</v>
      </c>
      <c r="W19" s="31">
        <v>0</v>
      </c>
      <c r="X19" s="28">
        <v>0</v>
      </c>
      <c r="Y19" s="31">
        <v>0</v>
      </c>
      <c r="Z19" s="28">
        <f>SUM(B19+D19+F19+H19+J19+L19+N19+P19+R19+T19+V19+X19)</f>
        <v>0</v>
      </c>
      <c r="AA19" s="31">
        <f>SUM(C19+E19+G19+I19+K19+M19+O19+Q19+S19+U19+W19+Y19)</f>
        <v>0</v>
      </c>
    </row>
    <row r="20" spans="1:27" ht="19.5">
      <c r="A20" s="30" t="s">
        <v>81</v>
      </c>
      <c r="B20" s="28">
        <v>0</v>
      </c>
      <c r="C20" s="31">
        <v>0</v>
      </c>
      <c r="D20" s="28">
        <v>0</v>
      </c>
      <c r="E20" s="31">
        <v>0</v>
      </c>
      <c r="F20" s="28">
        <v>0</v>
      </c>
      <c r="G20" s="31">
        <v>0</v>
      </c>
      <c r="H20" s="28">
        <v>0</v>
      </c>
      <c r="I20" s="31">
        <v>0</v>
      </c>
      <c r="J20" s="28">
        <v>0</v>
      </c>
      <c r="K20" s="31">
        <v>0</v>
      </c>
      <c r="L20" s="28">
        <v>0</v>
      </c>
      <c r="M20" s="31">
        <v>0</v>
      </c>
      <c r="N20" s="28">
        <v>0</v>
      </c>
      <c r="O20" s="31">
        <v>0</v>
      </c>
      <c r="P20" s="28">
        <v>0</v>
      </c>
      <c r="Q20" s="31">
        <v>0</v>
      </c>
      <c r="R20" s="28">
        <v>0</v>
      </c>
      <c r="S20" s="31">
        <v>0</v>
      </c>
      <c r="T20" s="28">
        <v>0</v>
      </c>
      <c r="U20" s="31">
        <v>0</v>
      </c>
      <c r="V20" s="28">
        <v>0</v>
      </c>
      <c r="W20" s="31">
        <v>0</v>
      </c>
      <c r="X20" s="28">
        <v>0</v>
      </c>
      <c r="Y20" s="31">
        <v>0</v>
      </c>
      <c r="Z20" s="28">
        <f>SUM(B20+D20+F20+H20+J20+L20+N20+P20+R20+T20+V20+X20)</f>
        <v>0</v>
      </c>
      <c r="AA20" s="31">
        <f>SUM(C20+E20+G20+I20+K20+M20+O20+Q20+S20+U20+W20+Y20)</f>
        <v>0</v>
      </c>
    </row>
    <row r="21" spans="1:27" ht="19.5">
      <c r="A21" s="30" t="s">
        <v>82</v>
      </c>
      <c r="B21" s="28">
        <v>0</v>
      </c>
      <c r="C21" s="31">
        <v>0</v>
      </c>
      <c r="D21" s="28">
        <v>0</v>
      </c>
      <c r="E21" s="31">
        <v>0</v>
      </c>
      <c r="F21" s="28">
        <v>0</v>
      </c>
      <c r="G21" s="31">
        <v>0</v>
      </c>
      <c r="H21" s="28">
        <v>0</v>
      </c>
      <c r="I21" s="31">
        <v>0</v>
      </c>
      <c r="J21" s="28">
        <v>0</v>
      </c>
      <c r="K21" s="31">
        <v>0</v>
      </c>
      <c r="L21" s="28">
        <v>0</v>
      </c>
      <c r="M21" s="31">
        <v>0</v>
      </c>
      <c r="N21" s="28">
        <v>0</v>
      </c>
      <c r="O21" s="31">
        <v>0</v>
      </c>
      <c r="P21" s="28">
        <v>0</v>
      </c>
      <c r="Q21" s="31">
        <v>0</v>
      </c>
      <c r="R21" s="28">
        <v>0</v>
      </c>
      <c r="S21" s="31">
        <v>0</v>
      </c>
      <c r="T21" s="28">
        <v>0</v>
      </c>
      <c r="U21" s="31">
        <v>0</v>
      </c>
      <c r="V21" s="28">
        <v>0</v>
      </c>
      <c r="W21" s="31">
        <v>0</v>
      </c>
      <c r="X21" s="28">
        <v>0</v>
      </c>
      <c r="Y21" s="31">
        <v>0</v>
      </c>
      <c r="Z21" s="28">
        <f>SUM(B21+D21+F21+H21+J21+L21+N21+P21+R21+T21+V21+X21)</f>
        <v>0</v>
      </c>
      <c r="AA21" s="31">
        <f>SUM(C21+E21+G21+I21+K21+M21+O21+Q21+S21+U21+W21+Y21)</f>
        <v>0</v>
      </c>
    </row>
    <row r="22" spans="1:27" ht="19.5">
      <c r="A22" s="30" t="s">
        <v>83</v>
      </c>
      <c r="B22" s="28">
        <v>12998.4</v>
      </c>
      <c r="C22" s="31">
        <v>2964.6</v>
      </c>
      <c r="D22" s="28">
        <v>0</v>
      </c>
      <c r="E22" s="31">
        <v>0</v>
      </c>
      <c r="F22" s="28">
        <v>0</v>
      </c>
      <c r="G22" s="31">
        <v>0</v>
      </c>
      <c r="H22" s="28">
        <v>4492.04</v>
      </c>
      <c r="I22" s="31">
        <v>0</v>
      </c>
      <c r="J22" s="28">
        <v>0</v>
      </c>
      <c r="K22" s="31">
        <v>0</v>
      </c>
      <c r="L22" s="28">
        <v>0</v>
      </c>
      <c r="M22" s="31">
        <v>0</v>
      </c>
      <c r="N22" s="28">
        <v>0</v>
      </c>
      <c r="O22" s="31">
        <v>0</v>
      </c>
      <c r="P22" s="28">
        <v>0</v>
      </c>
      <c r="Q22" s="31">
        <v>0</v>
      </c>
      <c r="R22" s="28">
        <v>70364.03</v>
      </c>
      <c r="S22" s="31">
        <v>70789.990000000005</v>
      </c>
      <c r="T22" s="28">
        <v>0</v>
      </c>
      <c r="U22" s="31">
        <v>0</v>
      </c>
      <c r="V22" s="28">
        <v>0</v>
      </c>
      <c r="W22" s="31">
        <v>0</v>
      </c>
      <c r="X22" s="28">
        <v>0</v>
      </c>
      <c r="Y22" s="31">
        <v>0</v>
      </c>
      <c r="Z22" s="28">
        <f>SUM(B22+D22+F22+H22+J22+L22+N22+P22+R22+T22+V22+X22)</f>
        <v>87854.47</v>
      </c>
      <c r="AA22" s="31">
        <f>SUM(C22+E22+G22+I22+K22+M22+O22+Q22+S22+U22+W22+Y22)</f>
        <v>73754.590000000011</v>
      </c>
    </row>
    <row r="23" spans="1:27">
      <c r="A23" s="30" t="s">
        <v>84</v>
      </c>
      <c r="B23" s="28">
        <v>0</v>
      </c>
      <c r="C23" s="31">
        <v>0</v>
      </c>
      <c r="D23" s="28">
        <v>0</v>
      </c>
      <c r="E23" s="31">
        <v>0</v>
      </c>
      <c r="F23" s="28">
        <v>0</v>
      </c>
      <c r="G23" s="31">
        <v>0</v>
      </c>
      <c r="H23" s="28">
        <v>0</v>
      </c>
      <c r="I23" s="31">
        <v>0</v>
      </c>
      <c r="J23" s="28">
        <v>0</v>
      </c>
      <c r="K23" s="31">
        <v>0</v>
      </c>
      <c r="L23" s="28">
        <v>0</v>
      </c>
      <c r="M23" s="31">
        <v>0</v>
      </c>
      <c r="N23" s="28">
        <v>0</v>
      </c>
      <c r="O23" s="31">
        <v>0</v>
      </c>
      <c r="P23" s="28">
        <v>0</v>
      </c>
      <c r="Q23" s="31">
        <v>0</v>
      </c>
      <c r="R23" s="28">
        <v>7000</v>
      </c>
      <c r="S23" s="31">
        <v>5700</v>
      </c>
      <c r="T23" s="28">
        <v>0</v>
      </c>
      <c r="U23" s="31">
        <v>0</v>
      </c>
      <c r="V23" s="28">
        <v>0</v>
      </c>
      <c r="W23" s="31">
        <v>0</v>
      </c>
      <c r="X23" s="28">
        <v>0</v>
      </c>
      <c r="Y23" s="31">
        <v>0</v>
      </c>
      <c r="Z23" s="28">
        <f>SUM(B23+D23+F23+H23+J23+L23+N23+P23+R23+T23+V23+X23)</f>
        <v>7000</v>
      </c>
      <c r="AA23" s="31">
        <f>SUM(C23+E23+G23+I23+K23+M23+O23+Q23+S23+U23+W23+Y23)</f>
        <v>5700</v>
      </c>
    </row>
    <row r="24" spans="1:27">
      <c r="A24" s="30" t="s">
        <v>85</v>
      </c>
      <c r="B24" s="28">
        <v>0</v>
      </c>
      <c r="C24" s="31">
        <v>0</v>
      </c>
      <c r="D24" s="28">
        <v>0</v>
      </c>
      <c r="E24" s="31">
        <v>0</v>
      </c>
      <c r="F24" s="28">
        <v>0</v>
      </c>
      <c r="G24" s="31">
        <v>0</v>
      </c>
      <c r="H24" s="28">
        <v>0</v>
      </c>
      <c r="I24" s="31">
        <v>0</v>
      </c>
      <c r="J24" s="28">
        <v>0</v>
      </c>
      <c r="K24" s="31">
        <v>0</v>
      </c>
      <c r="L24" s="28">
        <v>0</v>
      </c>
      <c r="M24" s="31">
        <v>0</v>
      </c>
      <c r="N24" s="28">
        <v>0</v>
      </c>
      <c r="O24" s="31">
        <v>0</v>
      </c>
      <c r="P24" s="28">
        <v>0</v>
      </c>
      <c r="Q24" s="31">
        <v>0</v>
      </c>
      <c r="R24" s="28">
        <v>0</v>
      </c>
      <c r="S24" s="31">
        <v>605.59</v>
      </c>
      <c r="T24" s="28">
        <v>0</v>
      </c>
      <c r="U24" s="31">
        <v>0</v>
      </c>
      <c r="V24" s="28">
        <v>0</v>
      </c>
      <c r="W24" s="31">
        <v>0</v>
      </c>
      <c r="X24" s="28">
        <v>0</v>
      </c>
      <c r="Y24" s="31">
        <v>0</v>
      </c>
      <c r="Z24" s="28">
        <f>SUM(B24+D24+F24+H24+J24+L24+N24+P24+R24+T24+V24+X24)</f>
        <v>0</v>
      </c>
      <c r="AA24" s="31">
        <f>SUM(C24+E24+G24+I24+K24+M24+O24+Q24+S24+U24+W24+Y24)</f>
        <v>605.59</v>
      </c>
    </row>
    <row r="25" spans="1:27">
      <c r="A25" s="30" t="s">
        <v>86</v>
      </c>
      <c r="B25" s="28">
        <v>0</v>
      </c>
      <c r="C25" s="31">
        <v>0</v>
      </c>
      <c r="D25" s="28">
        <v>0</v>
      </c>
      <c r="E25" s="31">
        <v>0</v>
      </c>
      <c r="F25" s="28">
        <v>0</v>
      </c>
      <c r="G25" s="31">
        <v>0</v>
      </c>
      <c r="H25" s="28">
        <v>0</v>
      </c>
      <c r="I25" s="31">
        <v>0</v>
      </c>
      <c r="J25" s="28">
        <v>0</v>
      </c>
      <c r="K25" s="31">
        <v>0</v>
      </c>
      <c r="L25" s="28">
        <v>0</v>
      </c>
      <c r="M25" s="31">
        <v>0</v>
      </c>
      <c r="N25" s="28">
        <v>0</v>
      </c>
      <c r="O25" s="31">
        <v>0</v>
      </c>
      <c r="P25" s="28">
        <v>0</v>
      </c>
      <c r="Q25" s="31">
        <v>0</v>
      </c>
      <c r="R25" s="28">
        <v>0</v>
      </c>
      <c r="S25" s="31">
        <v>0</v>
      </c>
      <c r="T25" s="28">
        <v>0</v>
      </c>
      <c r="U25" s="31">
        <v>0</v>
      </c>
      <c r="V25" s="28">
        <v>0</v>
      </c>
      <c r="W25" s="31">
        <v>0</v>
      </c>
      <c r="X25" s="28">
        <v>0</v>
      </c>
      <c r="Y25" s="31">
        <v>0</v>
      </c>
      <c r="Z25" s="28">
        <f>SUM(B25+D25+F25+H25+J25+L25+N25+P25+R25+T25+V25+X25)</f>
        <v>0</v>
      </c>
      <c r="AA25" s="31">
        <f>SUM(C25+E25+G25+I25+K25+M25+O25+Q25+S25+U25+W25+Y25)</f>
        <v>0</v>
      </c>
    </row>
    <row r="26" spans="1:27">
      <c r="A26" s="30" t="s">
        <v>87</v>
      </c>
      <c r="B26" s="28">
        <v>0</v>
      </c>
      <c r="C26" s="31">
        <v>0</v>
      </c>
      <c r="D26" s="28">
        <v>0</v>
      </c>
      <c r="E26" s="31">
        <v>0</v>
      </c>
      <c r="F26" s="28">
        <v>0</v>
      </c>
      <c r="G26" s="31">
        <v>0</v>
      </c>
      <c r="H26" s="28">
        <v>0</v>
      </c>
      <c r="I26" s="31">
        <v>0</v>
      </c>
      <c r="J26" s="28">
        <v>0</v>
      </c>
      <c r="K26" s="31">
        <v>0</v>
      </c>
      <c r="L26" s="28">
        <v>0</v>
      </c>
      <c r="M26" s="31">
        <v>0</v>
      </c>
      <c r="N26" s="28">
        <v>0</v>
      </c>
      <c r="O26" s="31">
        <v>0</v>
      </c>
      <c r="P26" s="28">
        <v>0</v>
      </c>
      <c r="Q26" s="31">
        <v>0</v>
      </c>
      <c r="R26" s="28">
        <v>0</v>
      </c>
      <c r="S26" s="31">
        <v>0</v>
      </c>
      <c r="T26" s="28">
        <v>0</v>
      </c>
      <c r="U26" s="31">
        <v>0</v>
      </c>
      <c r="V26" s="28">
        <v>0</v>
      </c>
      <c r="W26" s="31">
        <v>0</v>
      </c>
      <c r="X26" s="28">
        <v>0</v>
      </c>
      <c r="Y26" s="31">
        <v>0</v>
      </c>
      <c r="Z26" s="28">
        <f>SUM(B26+D26+F26+H26+J26+L26+N26+P26+R26+T26+V26+X26)</f>
        <v>0</v>
      </c>
      <c r="AA26" s="31">
        <f>SUM(C26+E26+G26+I26+K26+M26+O26+Q26+S26+U26+W26+Y26)</f>
        <v>0</v>
      </c>
    </row>
    <row r="27" spans="1:27">
      <c r="A27" s="30" t="s">
        <v>88</v>
      </c>
      <c r="B27" s="28">
        <v>0</v>
      </c>
      <c r="C27" s="31">
        <v>0</v>
      </c>
      <c r="D27" s="28">
        <v>0</v>
      </c>
      <c r="E27" s="31">
        <v>0</v>
      </c>
      <c r="F27" s="28">
        <v>0</v>
      </c>
      <c r="G27" s="31">
        <v>0</v>
      </c>
      <c r="H27" s="28">
        <v>0</v>
      </c>
      <c r="I27" s="31">
        <v>0</v>
      </c>
      <c r="J27" s="28">
        <v>0</v>
      </c>
      <c r="K27" s="31">
        <v>0</v>
      </c>
      <c r="L27" s="28">
        <v>0</v>
      </c>
      <c r="M27" s="31">
        <v>0</v>
      </c>
      <c r="N27" s="28">
        <v>0</v>
      </c>
      <c r="O27" s="31">
        <v>0</v>
      </c>
      <c r="P27" s="28">
        <v>0</v>
      </c>
      <c r="Q27" s="31">
        <v>0</v>
      </c>
      <c r="R27" s="28">
        <v>0</v>
      </c>
      <c r="S27" s="31">
        <v>0</v>
      </c>
      <c r="T27" s="28">
        <v>0</v>
      </c>
      <c r="U27" s="31">
        <v>0</v>
      </c>
      <c r="V27" s="28">
        <v>0</v>
      </c>
      <c r="W27" s="31">
        <v>0</v>
      </c>
      <c r="X27" s="28">
        <v>0</v>
      </c>
      <c r="Y27" s="31">
        <v>0</v>
      </c>
      <c r="Z27" s="28">
        <f>SUM(B27+D27+F27+H27+J27+L27+N27+P27+R27+T27+V27+X27)</f>
        <v>0</v>
      </c>
      <c r="AA27" s="31">
        <f>SUM(C27+E27+G27+I27+K27+M27+O27+Q27+S27+U27+W27+Y27)</f>
        <v>0</v>
      </c>
    </row>
    <row r="28" spans="1:27" ht="19.5">
      <c r="A28" s="32" t="s">
        <v>89</v>
      </c>
      <c r="B28" s="33">
        <f>SUM(B18:B27)</f>
        <v>303446.01</v>
      </c>
      <c r="C28" s="33">
        <f>SUM(C18:C27)</f>
        <v>213006.78</v>
      </c>
      <c r="D28" s="33">
        <f>SUM(D18:D27)</f>
        <v>0</v>
      </c>
      <c r="E28" s="33">
        <f>SUM(E18:E27)</f>
        <v>0</v>
      </c>
      <c r="F28" s="33">
        <f>SUM(F18:F27)</f>
        <v>0</v>
      </c>
      <c r="G28" s="33">
        <f>SUM(G18:G27)</f>
        <v>0</v>
      </c>
      <c r="H28" s="33">
        <f>SUM(H18:H27)</f>
        <v>11975.68</v>
      </c>
      <c r="I28" s="33">
        <f>SUM(I18:I27)</f>
        <v>221226.15</v>
      </c>
      <c r="J28" s="33">
        <f>SUM(J18:J27)</f>
        <v>46572.86</v>
      </c>
      <c r="K28" s="33">
        <f>SUM(K18:K27)</f>
        <v>40535.9</v>
      </c>
      <c r="L28" s="33">
        <f>SUM(L18:L27)</f>
        <v>1375</v>
      </c>
      <c r="M28" s="33">
        <f>SUM(M18:M27)</f>
        <v>1375</v>
      </c>
      <c r="N28" s="33">
        <f>SUM(N18:N27)</f>
        <v>0</v>
      </c>
      <c r="O28" s="33">
        <f>SUM(O18:O27)</f>
        <v>0</v>
      </c>
      <c r="P28" s="33">
        <f>SUM(P18:P27)</f>
        <v>907068.95</v>
      </c>
      <c r="Q28" s="33">
        <f>SUM(Q18:Q27)</f>
        <v>886973.13</v>
      </c>
      <c r="R28" s="33">
        <f>SUM(R18:R27)</f>
        <v>561654.18999999994</v>
      </c>
      <c r="S28" s="33">
        <f>SUM(S18:S27)</f>
        <v>685494.94</v>
      </c>
      <c r="T28" s="33">
        <f>SUM(T18:T27)</f>
        <v>0</v>
      </c>
      <c r="U28" s="33">
        <f>SUM(U18:U27)</f>
        <v>0</v>
      </c>
      <c r="V28" s="33">
        <f>SUM(V18:V27)</f>
        <v>45101.96</v>
      </c>
      <c r="W28" s="33">
        <f>SUM(W18:W27)</f>
        <v>68208.009999999995</v>
      </c>
      <c r="X28" s="33">
        <f>SUM(X18:X27)</f>
        <v>0</v>
      </c>
      <c r="Y28" s="33">
        <f>SUM(Y18:Y27)</f>
        <v>0</v>
      </c>
      <c r="Z28" s="33">
        <f>SUM(Z18:Z27)</f>
        <v>1877194.65</v>
      </c>
      <c r="AA28" s="33">
        <f>SUM(AA18:AA27)</f>
        <v>2116819.9099999997</v>
      </c>
    </row>
    <row r="29" spans="1:27">
      <c r="A29" s="34" t="s">
        <v>90</v>
      </c>
      <c r="B29" s="28">
        <v>0</v>
      </c>
      <c r="C29" s="35">
        <v>0</v>
      </c>
      <c r="D29" s="28">
        <v>0</v>
      </c>
      <c r="E29" s="35">
        <v>0</v>
      </c>
      <c r="F29" s="28">
        <v>0</v>
      </c>
      <c r="G29" s="35">
        <v>0</v>
      </c>
      <c r="H29" s="28">
        <v>0</v>
      </c>
      <c r="I29" s="35">
        <v>0</v>
      </c>
      <c r="J29" s="28">
        <v>0</v>
      </c>
      <c r="K29" s="35">
        <v>0</v>
      </c>
      <c r="L29" s="28">
        <v>0</v>
      </c>
      <c r="M29" s="35">
        <v>0</v>
      </c>
      <c r="N29" s="28">
        <v>0</v>
      </c>
      <c r="O29" s="35">
        <v>0</v>
      </c>
      <c r="P29" s="28">
        <v>0</v>
      </c>
      <c r="Q29" s="35">
        <v>0</v>
      </c>
      <c r="R29" s="28">
        <v>0</v>
      </c>
      <c r="S29" s="35">
        <v>0</v>
      </c>
      <c r="T29" s="28">
        <v>0</v>
      </c>
      <c r="U29" s="35">
        <v>0</v>
      </c>
      <c r="V29" s="28">
        <v>0</v>
      </c>
      <c r="W29" s="35">
        <v>0</v>
      </c>
      <c r="X29" s="28">
        <v>0</v>
      </c>
      <c r="Y29" s="35">
        <v>0</v>
      </c>
      <c r="Z29" s="28">
        <f>SUM(B29+D29+F29+H29+J29+L29+N29+P29+R29+T29+V29+X29)</f>
        <v>0</v>
      </c>
      <c r="AA29" s="35">
        <f>SUM(C29+E29+G29+I29+K29+M29+O29+Q29+S29+U29+W29+Y29)</f>
        <v>0</v>
      </c>
    </row>
    <row r="30" spans="1:27">
      <c r="A30" s="30" t="s">
        <v>91</v>
      </c>
      <c r="B30" s="28">
        <v>0</v>
      </c>
      <c r="C30" s="31">
        <v>0</v>
      </c>
      <c r="D30" s="28">
        <v>0</v>
      </c>
      <c r="E30" s="31">
        <v>0</v>
      </c>
      <c r="F30" s="28">
        <v>0</v>
      </c>
      <c r="G30" s="31">
        <v>0</v>
      </c>
      <c r="H30" s="28">
        <v>0</v>
      </c>
      <c r="I30" s="31">
        <v>0</v>
      </c>
      <c r="J30" s="28">
        <v>0</v>
      </c>
      <c r="K30" s="31">
        <v>0</v>
      </c>
      <c r="L30" s="28">
        <v>0</v>
      </c>
      <c r="M30" s="31">
        <v>0</v>
      </c>
      <c r="N30" s="28">
        <v>0</v>
      </c>
      <c r="O30" s="31">
        <v>0</v>
      </c>
      <c r="P30" s="28">
        <v>0</v>
      </c>
      <c r="Q30" s="31">
        <v>0</v>
      </c>
      <c r="R30" s="28">
        <v>0</v>
      </c>
      <c r="S30" s="31">
        <v>0</v>
      </c>
      <c r="T30" s="28">
        <v>0</v>
      </c>
      <c r="U30" s="31">
        <v>0</v>
      </c>
      <c r="V30" s="28">
        <v>0</v>
      </c>
      <c r="W30" s="31">
        <v>0</v>
      </c>
      <c r="X30" s="28">
        <v>0</v>
      </c>
      <c r="Y30" s="31">
        <v>0</v>
      </c>
      <c r="Z30" s="28">
        <f>SUM(B30+D30+F30+H30+J30+L30+N30+P30+R30+T30+V30+X30)</f>
        <v>0</v>
      </c>
      <c r="AA30" s="31">
        <f>SUM(C30+E30+G30+I30+K30+M30+O30+Q30+S30+U30+W30+Y30)</f>
        <v>0</v>
      </c>
    </row>
    <row r="31" spans="1:27">
      <c r="A31" s="30" t="s">
        <v>92</v>
      </c>
      <c r="B31" s="28">
        <v>48263.96</v>
      </c>
      <c r="C31" s="31">
        <v>48263.96</v>
      </c>
      <c r="D31" s="28">
        <v>0</v>
      </c>
      <c r="E31" s="31">
        <v>0</v>
      </c>
      <c r="F31" s="28">
        <v>0</v>
      </c>
      <c r="G31" s="31">
        <v>0</v>
      </c>
      <c r="H31" s="28">
        <v>0</v>
      </c>
      <c r="I31" s="31">
        <v>0</v>
      </c>
      <c r="J31" s="28">
        <v>0</v>
      </c>
      <c r="K31" s="31">
        <v>0</v>
      </c>
      <c r="L31" s="28">
        <v>0</v>
      </c>
      <c r="M31" s="31">
        <v>0</v>
      </c>
      <c r="N31" s="28">
        <v>0</v>
      </c>
      <c r="O31" s="31">
        <v>0</v>
      </c>
      <c r="P31" s="28">
        <v>0</v>
      </c>
      <c r="Q31" s="31">
        <v>0</v>
      </c>
      <c r="R31" s="28">
        <v>0</v>
      </c>
      <c r="S31" s="31">
        <v>0</v>
      </c>
      <c r="T31" s="28">
        <v>0</v>
      </c>
      <c r="U31" s="31">
        <v>0</v>
      </c>
      <c r="V31" s="28">
        <v>0</v>
      </c>
      <c r="W31" s="31">
        <v>0</v>
      </c>
      <c r="X31" s="28">
        <v>0</v>
      </c>
      <c r="Y31" s="31">
        <v>0</v>
      </c>
      <c r="Z31" s="28">
        <f>SUM(B31+D31+F31+H31+J31+L31+N31+P31+R31+T31+V31+X31)</f>
        <v>48263.96</v>
      </c>
      <c r="AA31" s="31">
        <f>SUM(C31+E31+G31+I31+K31+M31+O31+Q31+S31+U31+W31+Y31)</f>
        <v>48263.96</v>
      </c>
    </row>
    <row r="32" spans="1:27">
      <c r="A32" s="30" t="s">
        <v>93</v>
      </c>
      <c r="B32" s="28">
        <v>0</v>
      </c>
      <c r="C32" s="31">
        <v>0</v>
      </c>
      <c r="D32" s="28">
        <v>0</v>
      </c>
      <c r="E32" s="31">
        <v>0</v>
      </c>
      <c r="F32" s="28">
        <v>0</v>
      </c>
      <c r="G32" s="31">
        <v>0</v>
      </c>
      <c r="H32" s="28">
        <v>0</v>
      </c>
      <c r="I32" s="31">
        <v>0</v>
      </c>
      <c r="J32" s="28">
        <v>0</v>
      </c>
      <c r="K32" s="31">
        <v>0</v>
      </c>
      <c r="L32" s="28">
        <v>0</v>
      </c>
      <c r="M32" s="31">
        <v>0</v>
      </c>
      <c r="N32" s="28">
        <v>0</v>
      </c>
      <c r="O32" s="31">
        <v>0</v>
      </c>
      <c r="P32" s="28">
        <v>0</v>
      </c>
      <c r="Q32" s="31">
        <v>0</v>
      </c>
      <c r="R32" s="28">
        <v>0</v>
      </c>
      <c r="S32" s="31">
        <v>0</v>
      </c>
      <c r="T32" s="28">
        <v>0</v>
      </c>
      <c r="U32" s="31">
        <v>0</v>
      </c>
      <c r="V32" s="28">
        <v>0</v>
      </c>
      <c r="W32" s="31">
        <v>0</v>
      </c>
      <c r="X32" s="28">
        <v>0</v>
      </c>
      <c r="Y32" s="31">
        <v>0</v>
      </c>
      <c r="Z32" s="28">
        <f>SUM(B32+D32+F32+H32+J32+L32+N32+P32+R32+T32+V32+X32)</f>
        <v>0</v>
      </c>
      <c r="AA32" s="31">
        <f>SUM(C32+E32+G32+I32+K32+M32+O32+Q32+S32+U32+W32+Y32)</f>
        <v>0</v>
      </c>
    </row>
    <row r="33" spans="1:27">
      <c r="A33" s="30" t="s">
        <v>94</v>
      </c>
      <c r="B33" s="28">
        <v>0</v>
      </c>
      <c r="C33" s="31">
        <v>0</v>
      </c>
      <c r="D33" s="28">
        <v>0</v>
      </c>
      <c r="E33" s="31">
        <v>0</v>
      </c>
      <c r="F33" s="28">
        <v>0</v>
      </c>
      <c r="G33" s="31">
        <v>0</v>
      </c>
      <c r="H33" s="28">
        <v>0</v>
      </c>
      <c r="I33" s="31">
        <v>0</v>
      </c>
      <c r="J33" s="28">
        <v>0</v>
      </c>
      <c r="K33" s="31">
        <v>0</v>
      </c>
      <c r="L33" s="28">
        <v>0</v>
      </c>
      <c r="M33" s="31">
        <v>0</v>
      </c>
      <c r="N33" s="28">
        <v>0</v>
      </c>
      <c r="O33" s="31">
        <v>0</v>
      </c>
      <c r="P33" s="28">
        <v>0</v>
      </c>
      <c r="Q33" s="31">
        <v>0</v>
      </c>
      <c r="R33" s="28">
        <v>0</v>
      </c>
      <c r="S33" s="31">
        <v>0</v>
      </c>
      <c r="T33" s="28">
        <v>0</v>
      </c>
      <c r="U33" s="31">
        <v>0</v>
      </c>
      <c r="V33" s="28">
        <v>0</v>
      </c>
      <c r="W33" s="31">
        <v>0</v>
      </c>
      <c r="X33" s="28">
        <v>0</v>
      </c>
      <c r="Y33" s="31">
        <v>0</v>
      </c>
      <c r="Z33" s="28">
        <f>SUM(B33+D33+F33+H33+J33+L33+N33+P33+R33+T33+V33+X33)</f>
        <v>0</v>
      </c>
      <c r="AA33" s="31">
        <f>SUM(C33+E33+G33+I33+K33+M33+O33+Q33+S33+U33+W33+Y33)</f>
        <v>0</v>
      </c>
    </row>
    <row r="34" spans="1:27">
      <c r="A34" s="32" t="s">
        <v>95</v>
      </c>
      <c r="B34" s="33">
        <f>SUM(B29:B33)</f>
        <v>48263.96</v>
      </c>
      <c r="C34" s="33">
        <f>SUM(C29:C33)</f>
        <v>48263.96</v>
      </c>
      <c r="D34" s="33">
        <f>SUM(D29:D33)</f>
        <v>0</v>
      </c>
      <c r="E34" s="33">
        <f>SUM(E29:E33)</f>
        <v>0</v>
      </c>
      <c r="F34" s="33">
        <f>SUM(F29:F33)</f>
        <v>0</v>
      </c>
      <c r="G34" s="33">
        <f>SUM(G29:G33)</f>
        <v>0</v>
      </c>
      <c r="H34" s="33">
        <f>SUM(H29:H33)</f>
        <v>0</v>
      </c>
      <c r="I34" s="33">
        <f>SUM(I29:I33)</f>
        <v>0</v>
      </c>
      <c r="J34" s="33">
        <f>SUM(J29:J33)</f>
        <v>0</v>
      </c>
      <c r="K34" s="33">
        <f>SUM(K29:K33)</f>
        <v>0</v>
      </c>
      <c r="L34" s="33">
        <f>SUM(L29:L33)</f>
        <v>0</v>
      </c>
      <c r="M34" s="33">
        <f>SUM(M29:M33)</f>
        <v>0</v>
      </c>
      <c r="N34" s="33">
        <f>SUM(N29:N33)</f>
        <v>0</v>
      </c>
      <c r="O34" s="33">
        <f>SUM(O29:O33)</f>
        <v>0</v>
      </c>
      <c r="P34" s="33">
        <f>SUM(P29:P33)</f>
        <v>0</v>
      </c>
      <c r="Q34" s="33">
        <f>SUM(Q29:Q33)</f>
        <v>0</v>
      </c>
      <c r="R34" s="33">
        <f>SUM(R29:R33)</f>
        <v>0</v>
      </c>
      <c r="S34" s="33">
        <f>SUM(S29:S33)</f>
        <v>0</v>
      </c>
      <c r="T34" s="33">
        <f>SUM(T29:T33)</f>
        <v>0</v>
      </c>
      <c r="U34" s="33">
        <f>SUM(U29:U33)</f>
        <v>0</v>
      </c>
      <c r="V34" s="33">
        <f>SUM(V29:V33)</f>
        <v>0</v>
      </c>
      <c r="W34" s="33">
        <f>SUM(W29:W33)</f>
        <v>0</v>
      </c>
      <c r="X34" s="33">
        <f>SUM(X29:X33)</f>
        <v>0</v>
      </c>
      <c r="Y34" s="33">
        <f>SUM(Y29:Y33)</f>
        <v>0</v>
      </c>
      <c r="Z34" s="33">
        <f>SUM(Z29:Z33)</f>
        <v>48263.96</v>
      </c>
      <c r="AA34" s="33">
        <f>SUM(AA29:AA33)</f>
        <v>48263.96</v>
      </c>
    </row>
    <row r="35" spans="1:27" ht="19.5">
      <c r="A35" s="34" t="s">
        <v>96</v>
      </c>
      <c r="B35" s="28">
        <v>0</v>
      </c>
      <c r="C35" s="35">
        <v>0</v>
      </c>
      <c r="D35" s="28">
        <v>0</v>
      </c>
      <c r="E35" s="35">
        <v>0</v>
      </c>
      <c r="F35" s="28">
        <v>0</v>
      </c>
      <c r="G35" s="35">
        <v>0</v>
      </c>
      <c r="H35" s="28">
        <v>0</v>
      </c>
      <c r="I35" s="35">
        <v>0</v>
      </c>
      <c r="J35" s="28">
        <v>0</v>
      </c>
      <c r="K35" s="35">
        <v>0</v>
      </c>
      <c r="L35" s="28">
        <v>0</v>
      </c>
      <c r="M35" s="35">
        <v>0</v>
      </c>
      <c r="N35" s="28">
        <v>0</v>
      </c>
      <c r="O35" s="35">
        <v>0</v>
      </c>
      <c r="P35" s="28">
        <v>0</v>
      </c>
      <c r="Q35" s="35">
        <v>0</v>
      </c>
      <c r="R35" s="28">
        <v>0</v>
      </c>
      <c r="S35" s="35">
        <v>0</v>
      </c>
      <c r="T35" s="28">
        <v>0</v>
      </c>
      <c r="U35" s="35">
        <v>0</v>
      </c>
      <c r="V35" s="28">
        <v>0</v>
      </c>
      <c r="W35" s="35">
        <v>0</v>
      </c>
      <c r="X35" s="28">
        <v>0</v>
      </c>
      <c r="Y35" s="35">
        <v>0</v>
      </c>
      <c r="Z35" s="28">
        <f>SUM(B35+D35+F35+H35+J35+L35+N35+P35+R35+T35+V35+X35+84936.08)</f>
        <v>84936.08</v>
      </c>
      <c r="AA35" s="35">
        <f>SUM(C35+E35+G35+I35+K35+M35+O35+Q35+S35+U35+W35+Y35+84936.08)</f>
        <v>84936.08</v>
      </c>
    </row>
    <row r="36" spans="1:27">
      <c r="A36" s="30" t="s">
        <v>97</v>
      </c>
      <c r="B36" s="28">
        <v>0</v>
      </c>
      <c r="C36" s="31">
        <v>0</v>
      </c>
      <c r="D36" s="28">
        <v>0</v>
      </c>
      <c r="E36" s="31">
        <v>0</v>
      </c>
      <c r="F36" s="28">
        <v>0</v>
      </c>
      <c r="G36" s="31">
        <v>0</v>
      </c>
      <c r="H36" s="28">
        <v>0</v>
      </c>
      <c r="I36" s="31">
        <v>0</v>
      </c>
      <c r="J36" s="28">
        <v>0</v>
      </c>
      <c r="K36" s="31">
        <v>0</v>
      </c>
      <c r="L36" s="28">
        <v>0</v>
      </c>
      <c r="M36" s="31">
        <v>0</v>
      </c>
      <c r="N36" s="28">
        <v>0</v>
      </c>
      <c r="O36" s="31">
        <v>0</v>
      </c>
      <c r="P36" s="28">
        <v>0</v>
      </c>
      <c r="Q36" s="31">
        <v>0</v>
      </c>
      <c r="R36" s="28">
        <v>0</v>
      </c>
      <c r="S36" s="31">
        <v>0</v>
      </c>
      <c r="T36" s="28">
        <v>0</v>
      </c>
      <c r="U36" s="31">
        <v>0</v>
      </c>
      <c r="V36" s="28">
        <v>0</v>
      </c>
      <c r="W36" s="31">
        <v>0</v>
      </c>
      <c r="X36" s="28">
        <v>0</v>
      </c>
      <c r="Y36" s="31">
        <v>0</v>
      </c>
      <c r="Z36" s="28">
        <f>SUM(B36+D36+F36+H36+J36+L36+N36+P36+R36+T36+V36+X36+212793.44)</f>
        <v>212793.44</v>
      </c>
      <c r="AA36" s="31">
        <f>SUM(C36+E36+G36+I36+K36+M36+O36+Q36+S36+U36+W36+Y36+212793.44)</f>
        <v>212793.44</v>
      </c>
    </row>
    <row r="37" spans="1:27">
      <c r="A37" s="30" t="s">
        <v>98</v>
      </c>
      <c r="B37" s="28">
        <v>0</v>
      </c>
      <c r="C37" s="31">
        <v>0</v>
      </c>
      <c r="D37" s="28">
        <v>0</v>
      </c>
      <c r="E37" s="31">
        <v>0</v>
      </c>
      <c r="F37" s="28">
        <v>0</v>
      </c>
      <c r="G37" s="31">
        <v>0</v>
      </c>
      <c r="H37" s="28">
        <v>0</v>
      </c>
      <c r="I37" s="31">
        <v>0</v>
      </c>
      <c r="J37" s="28">
        <v>0</v>
      </c>
      <c r="K37" s="31">
        <v>0</v>
      </c>
      <c r="L37" s="28">
        <v>0</v>
      </c>
      <c r="M37" s="31">
        <v>0</v>
      </c>
      <c r="N37" s="28">
        <v>0</v>
      </c>
      <c r="O37" s="31">
        <v>0</v>
      </c>
      <c r="P37" s="28">
        <v>0</v>
      </c>
      <c r="Q37" s="31">
        <v>0</v>
      </c>
      <c r="R37" s="28">
        <v>0</v>
      </c>
      <c r="S37" s="31">
        <v>0</v>
      </c>
      <c r="T37" s="28">
        <v>0</v>
      </c>
      <c r="U37" s="31">
        <v>0</v>
      </c>
      <c r="V37" s="28">
        <v>0</v>
      </c>
      <c r="W37" s="31">
        <v>0</v>
      </c>
      <c r="X37" s="28">
        <v>0</v>
      </c>
      <c r="Y37" s="31">
        <v>0</v>
      </c>
      <c r="Z37" s="28">
        <f>SUM(B37+D37+F37+H37+J37+L37+N37+P37+R37+T37+V37+X37+46456.92)</f>
        <v>46456.92</v>
      </c>
      <c r="AA37" s="31">
        <f>SUM(C37+E37+G37+I37+K37+M37+O37+Q37+S37+U37+W37+Y37+46456.92)</f>
        <v>46456.92</v>
      </c>
    </row>
    <row r="38" spans="1:27">
      <c r="A38" s="30" t="s">
        <v>99</v>
      </c>
      <c r="B38" s="28">
        <v>0</v>
      </c>
      <c r="C38" s="31">
        <v>0</v>
      </c>
      <c r="D38" s="28">
        <v>0</v>
      </c>
      <c r="E38" s="31">
        <v>0</v>
      </c>
      <c r="F38" s="28">
        <v>0</v>
      </c>
      <c r="G38" s="31">
        <v>0</v>
      </c>
      <c r="H38" s="28">
        <v>0</v>
      </c>
      <c r="I38" s="31">
        <v>0</v>
      </c>
      <c r="J38" s="28">
        <v>0</v>
      </c>
      <c r="K38" s="31">
        <v>0</v>
      </c>
      <c r="L38" s="28">
        <v>0</v>
      </c>
      <c r="M38" s="31">
        <v>0</v>
      </c>
      <c r="N38" s="28">
        <v>0</v>
      </c>
      <c r="O38" s="31">
        <v>0</v>
      </c>
      <c r="P38" s="28">
        <v>0</v>
      </c>
      <c r="Q38" s="31">
        <v>0</v>
      </c>
      <c r="R38" s="28">
        <v>0</v>
      </c>
      <c r="S38" s="31">
        <v>0</v>
      </c>
      <c r="T38" s="28">
        <v>0</v>
      </c>
      <c r="U38" s="31">
        <v>0</v>
      </c>
      <c r="V38" s="28">
        <v>0</v>
      </c>
      <c r="W38" s="31">
        <v>0</v>
      </c>
      <c r="X38" s="28">
        <v>0</v>
      </c>
      <c r="Y38" s="31">
        <v>0</v>
      </c>
      <c r="Z38" s="28">
        <f>SUM(B38+D38+F38+H38+J38+L38+N38+P38+R38+T38+V38+X38+0)</f>
        <v>0</v>
      </c>
      <c r="AA38" s="31">
        <f>SUM(C38+E38+G38+I38+K38+M38+O38+Q38+S38+U38+W38+Y38+0)</f>
        <v>0</v>
      </c>
    </row>
    <row r="39" spans="1:27">
      <c r="A39" s="30" t="s">
        <v>100</v>
      </c>
      <c r="B39" s="28">
        <v>0</v>
      </c>
      <c r="C39" s="31">
        <v>0</v>
      </c>
      <c r="D39" s="28">
        <v>0</v>
      </c>
      <c r="E39" s="31">
        <v>0</v>
      </c>
      <c r="F39" s="28">
        <v>0</v>
      </c>
      <c r="G39" s="31">
        <v>0</v>
      </c>
      <c r="H39" s="28">
        <v>0</v>
      </c>
      <c r="I39" s="31">
        <v>0</v>
      </c>
      <c r="J39" s="28">
        <v>0</v>
      </c>
      <c r="K39" s="31">
        <v>0</v>
      </c>
      <c r="L39" s="28">
        <v>0</v>
      </c>
      <c r="M39" s="31">
        <v>0</v>
      </c>
      <c r="N39" s="28">
        <v>0</v>
      </c>
      <c r="O39" s="31">
        <v>0</v>
      </c>
      <c r="P39" s="28">
        <v>0</v>
      </c>
      <c r="Q39" s="31">
        <v>0</v>
      </c>
      <c r="R39" s="28">
        <v>0</v>
      </c>
      <c r="S39" s="31">
        <v>0</v>
      </c>
      <c r="T39" s="28">
        <v>0</v>
      </c>
      <c r="U39" s="31">
        <v>0</v>
      </c>
      <c r="V39" s="28">
        <v>0</v>
      </c>
      <c r="W39" s="31">
        <v>0</v>
      </c>
      <c r="X39" s="28">
        <v>0</v>
      </c>
      <c r="Y39" s="31">
        <v>0</v>
      </c>
      <c r="Z39" s="28">
        <f>SUM(B39+D39+F39+H39+J39+L39+N39+P39+R39+T39+V39+X39+248997.04)</f>
        <v>248997.04</v>
      </c>
      <c r="AA39" s="31">
        <f>SUM(C39+E39+G39+I39+K39+M39+O39+Q39+S39+U39+W39+Y39+297771.56)</f>
        <v>297771.56</v>
      </c>
    </row>
    <row r="40" spans="1:27">
      <c r="A40" s="30" t="s">
        <v>101</v>
      </c>
      <c r="B40" s="28">
        <v>0</v>
      </c>
      <c r="C40" s="31">
        <v>0</v>
      </c>
      <c r="D40" s="28">
        <v>0</v>
      </c>
      <c r="E40" s="31">
        <v>0</v>
      </c>
      <c r="F40" s="28">
        <v>0</v>
      </c>
      <c r="G40" s="31">
        <v>0</v>
      </c>
      <c r="H40" s="28">
        <v>0</v>
      </c>
      <c r="I40" s="31">
        <v>0</v>
      </c>
      <c r="J40" s="28">
        <v>0</v>
      </c>
      <c r="K40" s="31">
        <v>0</v>
      </c>
      <c r="L40" s="28">
        <v>0</v>
      </c>
      <c r="M40" s="31">
        <v>0</v>
      </c>
      <c r="N40" s="28">
        <v>0</v>
      </c>
      <c r="O40" s="31">
        <v>0</v>
      </c>
      <c r="P40" s="28">
        <v>0</v>
      </c>
      <c r="Q40" s="31">
        <v>0</v>
      </c>
      <c r="R40" s="28">
        <v>0</v>
      </c>
      <c r="S40" s="31">
        <v>0</v>
      </c>
      <c r="T40" s="28">
        <v>0</v>
      </c>
      <c r="U40" s="31">
        <v>0</v>
      </c>
      <c r="V40" s="28">
        <v>0</v>
      </c>
      <c r="W40" s="31">
        <v>0</v>
      </c>
      <c r="X40" s="28">
        <v>0</v>
      </c>
      <c r="Y40" s="31">
        <v>0</v>
      </c>
      <c r="Z40" s="28">
        <f>SUM(B40+D40+F40+H40+J40+L40+N40+P40+R40+T40+V40+X40+2580)</f>
        <v>2580</v>
      </c>
      <c r="AA40" s="31">
        <f>SUM(C40+E40+G40+I40+K40+M40+O40+Q40+S40+U40+W40+Y40+2580)</f>
        <v>2580</v>
      </c>
    </row>
    <row r="41" spans="1:27">
      <c r="A41" s="30" t="s">
        <v>102</v>
      </c>
      <c r="B41" s="28">
        <v>0</v>
      </c>
      <c r="C41" s="31">
        <v>0</v>
      </c>
      <c r="D41" s="28">
        <v>0</v>
      </c>
      <c r="E41" s="31">
        <v>0</v>
      </c>
      <c r="F41" s="28">
        <v>0</v>
      </c>
      <c r="G41" s="31">
        <v>0</v>
      </c>
      <c r="H41" s="28">
        <v>0</v>
      </c>
      <c r="I41" s="31">
        <v>0</v>
      </c>
      <c r="J41" s="28">
        <v>0</v>
      </c>
      <c r="K41" s="31">
        <v>0</v>
      </c>
      <c r="L41" s="28">
        <v>0</v>
      </c>
      <c r="M41" s="31">
        <v>0</v>
      </c>
      <c r="N41" s="28">
        <v>0</v>
      </c>
      <c r="O41" s="31">
        <v>0</v>
      </c>
      <c r="P41" s="28">
        <v>0</v>
      </c>
      <c r="Q41" s="31">
        <v>0</v>
      </c>
      <c r="R41" s="28">
        <v>0</v>
      </c>
      <c r="S41" s="31">
        <v>0</v>
      </c>
      <c r="T41" s="28">
        <v>0</v>
      </c>
      <c r="U41" s="31">
        <v>0</v>
      </c>
      <c r="V41" s="28">
        <v>0</v>
      </c>
      <c r="W41" s="31">
        <v>0</v>
      </c>
      <c r="X41" s="28">
        <v>0</v>
      </c>
      <c r="Y41" s="31">
        <v>0</v>
      </c>
      <c r="Z41" s="28">
        <f>SUM(B41+D41+F41+H41+J41+L41+N41+P41+R41+T41+V41+X41+2020)</f>
        <v>2020</v>
      </c>
      <c r="AA41" s="31">
        <f>SUM(C41+E41+G41+I41+K41+M41+O41+Q41+S41+U41+W41+Y41+1372)</f>
        <v>1372</v>
      </c>
    </row>
    <row r="42" spans="1:27" ht="15.75" thickBot="1">
      <c r="A42" s="34" t="s">
        <v>103</v>
      </c>
      <c r="B42" s="35">
        <f>SUM(B35:B41)</f>
        <v>0</v>
      </c>
      <c r="C42" s="35">
        <f>SUM(C35:C41)</f>
        <v>0</v>
      </c>
      <c r="D42" s="35">
        <f>SUM(D35:D41)</f>
        <v>0</v>
      </c>
      <c r="E42" s="35">
        <f>SUM(E35:E41)</f>
        <v>0</v>
      </c>
      <c r="F42" s="35">
        <f>SUM(F35:F41)</f>
        <v>0</v>
      </c>
      <c r="G42" s="35">
        <f>SUM(G35:G41)</f>
        <v>0</v>
      </c>
      <c r="H42" s="35">
        <f>SUM(H35:H41)</f>
        <v>0</v>
      </c>
      <c r="I42" s="35">
        <f>SUM(I35:I41)</f>
        <v>0</v>
      </c>
      <c r="J42" s="35">
        <f>SUM(J35:J41)</f>
        <v>0</v>
      </c>
      <c r="K42" s="35">
        <f>SUM(K35:K41)</f>
        <v>0</v>
      </c>
      <c r="L42" s="35">
        <f>SUM(L35:L41)</f>
        <v>0</v>
      </c>
      <c r="M42" s="35">
        <f>SUM(M35:M41)</f>
        <v>0</v>
      </c>
      <c r="N42" s="35">
        <f>SUM(N35:N41)</f>
        <v>0</v>
      </c>
      <c r="O42" s="35">
        <f>SUM(O35:O41)</f>
        <v>0</v>
      </c>
      <c r="P42" s="35">
        <f>SUM(P35:P41)</f>
        <v>0</v>
      </c>
      <c r="Q42" s="35">
        <f>SUM(Q35:Q41)</f>
        <v>0</v>
      </c>
      <c r="R42" s="35">
        <f>SUM(R35:R41)</f>
        <v>0</v>
      </c>
      <c r="S42" s="35">
        <f>SUM(S35:S41)</f>
        <v>0</v>
      </c>
      <c r="T42" s="35">
        <f>SUM(T35:T41)</f>
        <v>0</v>
      </c>
      <c r="U42" s="35">
        <f>SUM(U35:U41)</f>
        <v>0</v>
      </c>
      <c r="V42" s="35">
        <f>SUM(V35:V41)</f>
        <v>0</v>
      </c>
      <c r="W42" s="35">
        <f>SUM(W35:W41)</f>
        <v>0</v>
      </c>
      <c r="X42" s="35">
        <f>SUM(X35:X41)</f>
        <v>0</v>
      </c>
      <c r="Y42" s="35">
        <f>SUM(Y35:Y41)</f>
        <v>0</v>
      </c>
      <c r="Z42" s="35">
        <f>SUM(Z35:Z41)</f>
        <v>597783.48</v>
      </c>
      <c r="AA42" s="35">
        <f>SUM(AA35:AA41)</f>
        <v>645910</v>
      </c>
    </row>
    <row r="43" spans="1:27" ht="20.25" thickTop="1">
      <c r="A43" s="36" t="s">
        <v>104</v>
      </c>
      <c r="B43" s="37">
        <f>SUM(B17+B28+B34+B42)</f>
        <v>1656017.7</v>
      </c>
      <c r="C43" s="37">
        <f>SUM(C17+C28+C34+C42)</f>
        <v>1516562.96</v>
      </c>
      <c r="D43" s="37">
        <f>SUM(D17+D28+D34+D42)</f>
        <v>0</v>
      </c>
      <c r="E43" s="37">
        <f>SUM(E17+E28+E34+E42)</f>
        <v>0</v>
      </c>
      <c r="F43" s="37">
        <f>SUM(F17+F28+F34+F42)</f>
        <v>153560.23000000001</v>
      </c>
      <c r="G43" s="37">
        <f>SUM(G17+G28+G34+G42)</f>
        <v>149474.91000000003</v>
      </c>
      <c r="H43" s="37">
        <f>SUM(H17+H28+H34+H42)</f>
        <v>143432.51999999999</v>
      </c>
      <c r="I43" s="37">
        <f>SUM(I17+I28+I34+I42)</f>
        <v>333027.26</v>
      </c>
      <c r="J43" s="37">
        <f>SUM(J17+J28+J34+J42)</f>
        <v>62177.69</v>
      </c>
      <c r="K43" s="37">
        <f>SUM(K17+K28+K34+K42)</f>
        <v>53210.380000000005</v>
      </c>
      <c r="L43" s="37">
        <f>SUM(L17+L28+L34+L42)</f>
        <v>11513.73</v>
      </c>
      <c r="M43" s="37">
        <f>SUM(M17+M28+M34+M42)</f>
        <v>8564.67</v>
      </c>
      <c r="N43" s="37">
        <f>SUM(N17+N28+N34+N42)</f>
        <v>0</v>
      </c>
      <c r="O43" s="37">
        <f>SUM(O17+O28+O34+O42)</f>
        <v>0</v>
      </c>
      <c r="P43" s="37">
        <f>SUM(P17+P28+P34+P42)</f>
        <v>1089551.6199999999</v>
      </c>
      <c r="Q43" s="37">
        <f>SUM(Q17+Q28+Q34+Q42)</f>
        <v>982666.23999999999</v>
      </c>
      <c r="R43" s="37">
        <f>SUM(R17+R28+R34+R42)</f>
        <v>1463003.17</v>
      </c>
      <c r="S43" s="37">
        <f>SUM(S17+S28+S34+S42)</f>
        <v>1555692.71</v>
      </c>
      <c r="T43" s="37">
        <f>SUM(T17+T28+T34+T42)</f>
        <v>181375.56999999998</v>
      </c>
      <c r="U43" s="37">
        <f>SUM(U17+U28+U34+U42)</f>
        <v>194354.55</v>
      </c>
      <c r="V43" s="37">
        <f>SUM(V17+V28+V34+V42)</f>
        <v>49609.96</v>
      </c>
      <c r="W43" s="37">
        <f>SUM(W17+W28+W34+W42)</f>
        <v>68800.37</v>
      </c>
      <c r="X43" s="37">
        <f>SUM(X17+X28+X34+X42)</f>
        <v>0</v>
      </c>
      <c r="Y43" s="37">
        <f>SUM(Y17+Y28+Y34+Y42)</f>
        <v>0</v>
      </c>
      <c r="Z43" s="37">
        <f>SUM(Z17+Z28+Z34+Z42)</f>
        <v>5408025.6699999999</v>
      </c>
      <c r="AA43" s="37">
        <f>SUM(AA17+AA28+AA34+AA42)</f>
        <v>5508264.0499999998</v>
      </c>
    </row>
  </sheetData>
  <mergeCells count="15">
    <mergeCell ref="R4:S4"/>
    <mergeCell ref="T4:U4"/>
    <mergeCell ref="V4:W4"/>
    <mergeCell ref="X4:Y4"/>
    <mergeCell ref="Z4:AA4"/>
    <mergeCell ref="A1:Z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ageMargins left="0.7" right="0.7" top="0.6666666666666666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ENTRATA</vt:lpstr>
      <vt:lpstr>SPESA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2016-06-13T11:47:15Z</dcterms:created>
  <dcterms:modified xsi:type="dcterms:W3CDTF">2016-06-13T11:48:20Z</dcterms:modified>
</cp:coreProperties>
</file>